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ABBFD3C2-7427-4C9D-BC47-39C3836FCD8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E302" i="9" s="1"/>
  <c r="F302" i="9"/>
  <c r="H301" i="9"/>
  <c r="G301" i="9"/>
  <c r="E301" i="9" s="1"/>
  <c r="B301" i="9" s="1"/>
  <c r="F301" i="9"/>
  <c r="H300" i="9"/>
  <c r="E300" i="9" s="1"/>
  <c r="B300" i="9" s="1"/>
  <c r="G300" i="9"/>
  <c r="F300" i="9"/>
  <c r="H299" i="9"/>
  <c r="G299" i="9"/>
  <c r="F299" i="9"/>
  <c r="H298" i="9"/>
  <c r="G298" i="9"/>
  <c r="E298" i="9" s="1"/>
  <c r="B298" i="9" s="1"/>
  <c r="F298" i="9"/>
  <c r="H297" i="9"/>
  <c r="G297" i="9"/>
  <c r="F297" i="9"/>
  <c r="H296" i="9"/>
  <c r="E296" i="9" s="1"/>
  <c r="B296" i="9" s="1"/>
  <c r="G296" i="9"/>
  <c r="F296" i="9"/>
  <c r="H295" i="9"/>
  <c r="G295" i="9"/>
  <c r="E295" i="9" s="1"/>
  <c r="B295" i="9" s="1"/>
  <c r="F295" i="9"/>
  <c r="H294" i="9"/>
  <c r="G294" i="9"/>
  <c r="E294" i="9" s="1"/>
  <c r="F294" i="9"/>
  <c r="H293" i="9"/>
  <c r="G293" i="9"/>
  <c r="F293" i="9"/>
  <c r="H292" i="9"/>
  <c r="G292" i="9"/>
  <c r="F292" i="9"/>
  <c r="H291" i="9"/>
  <c r="G291" i="9"/>
  <c r="F291" i="9"/>
  <c r="E291" i="9"/>
  <c r="B291" i="9" s="1"/>
  <c r="F290" i="9"/>
  <c r="F277" i="9" s="1"/>
  <c r="F289" i="9"/>
  <c r="H288" i="9"/>
  <c r="E288" i="9" s="1"/>
  <c r="G288" i="9"/>
  <c r="F288" i="9"/>
  <c r="B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B255" i="9" s="1"/>
  <c r="E255" i="9"/>
  <c r="M254" i="9"/>
  <c r="L254" i="9"/>
  <c r="E254" i="9"/>
  <c r="M253" i="9"/>
  <c r="L253" i="9"/>
  <c r="F253" i="9"/>
  <c r="E253" i="9"/>
  <c r="B253" i="9" s="1"/>
  <c r="M252" i="9"/>
  <c r="L252" i="9"/>
  <c r="F252" i="9"/>
  <c r="B252" i="9" s="1"/>
  <c r="E252" i="9"/>
  <c r="M251" i="9"/>
  <c r="L251" i="9"/>
  <c r="F251" i="9" s="1"/>
  <c r="B251" i="9" s="1"/>
  <c r="E251" i="9"/>
  <c r="M250" i="9"/>
  <c r="L250" i="9"/>
  <c r="F250" i="9" s="1"/>
  <c r="B250" i="9" s="1"/>
  <c r="E250" i="9"/>
  <c r="M249" i="9"/>
  <c r="L249" i="9"/>
  <c r="F249" i="9" s="1"/>
  <c r="E249" i="9"/>
  <c r="M248" i="9"/>
  <c r="L248" i="9"/>
  <c r="F248" i="9"/>
  <c r="E248" i="9"/>
  <c r="M247" i="9"/>
  <c r="L247" i="9"/>
  <c r="F247" i="9" s="1"/>
  <c r="B247" i="9" s="1"/>
  <c r="E247" i="9"/>
  <c r="M246" i="9"/>
  <c r="L246" i="9"/>
  <c r="F246" i="9" s="1"/>
  <c r="E246" i="9"/>
  <c r="B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L238" i="9"/>
  <c r="E238" i="9"/>
  <c r="B238" i="9"/>
  <c r="M237" i="9"/>
  <c r="L237" i="9"/>
  <c r="F237" i="9"/>
  <c r="E237" i="9"/>
  <c r="B237" i="9" s="1"/>
  <c r="M236" i="9"/>
  <c r="L236" i="9"/>
  <c r="F236" i="9"/>
  <c r="B236" i="9" s="1"/>
  <c r="E236" i="9"/>
  <c r="M235" i="9"/>
  <c r="L235" i="9"/>
  <c r="F235" i="9" s="1"/>
  <c r="B235" i="9" s="1"/>
  <c r="E235" i="9"/>
  <c r="M234" i="9"/>
  <c r="L234" i="9"/>
  <c r="E234" i="9"/>
  <c r="M233" i="9"/>
  <c r="L233" i="9"/>
  <c r="F233" i="9"/>
  <c r="E233" i="9"/>
  <c r="B233" i="9" s="1"/>
  <c r="M232" i="9"/>
  <c r="L232" i="9"/>
  <c r="F232" i="9"/>
  <c r="B232" i="9" s="1"/>
  <c r="E232" i="9"/>
  <c r="M231" i="9"/>
  <c r="L231" i="9"/>
  <c r="F231" i="9" s="1"/>
  <c r="B231" i="9" s="1"/>
  <c r="E231" i="9"/>
  <c r="M230" i="9"/>
  <c r="F230" i="9" s="1"/>
  <c r="L230" i="9"/>
  <c r="E230" i="9"/>
  <c r="B230" i="9"/>
  <c r="M229" i="9"/>
  <c r="L229" i="9"/>
  <c r="F229" i="9"/>
  <c r="E229" i="9"/>
  <c r="B229" i="9" s="1"/>
  <c r="M228" i="9"/>
  <c r="L228" i="9"/>
  <c r="F228" i="9"/>
  <c r="B228" i="9" s="1"/>
  <c r="E228" i="9"/>
  <c r="M227" i="9"/>
  <c r="L227" i="9"/>
  <c r="F227" i="9" s="1"/>
  <c r="B227" i="9" s="1"/>
  <c r="E227" i="9"/>
  <c r="M226" i="9"/>
  <c r="F226" i="9" s="1"/>
  <c r="B226" i="9" s="1"/>
  <c r="L226" i="9"/>
  <c r="E226" i="9"/>
  <c r="M225" i="9"/>
  <c r="L225" i="9"/>
  <c r="F225" i="9"/>
  <c r="E225" i="9"/>
  <c r="B225" i="9" s="1"/>
  <c r="M224" i="9"/>
  <c r="L224" i="9"/>
  <c r="F224" i="9"/>
  <c r="B224" i="9" s="1"/>
  <c r="E224" i="9"/>
  <c r="M223" i="9"/>
  <c r="L223" i="9"/>
  <c r="F223" i="9" s="1"/>
  <c r="B223" i="9" s="1"/>
  <c r="E223" i="9"/>
  <c r="M222" i="9"/>
  <c r="F222" i="9" s="1"/>
  <c r="L222" i="9"/>
  <c r="E222" i="9"/>
  <c r="B222" i="9"/>
  <c r="M221" i="9"/>
  <c r="F221" i="9" s="1"/>
  <c r="L221" i="9"/>
  <c r="E221" i="9"/>
  <c r="M220" i="9"/>
  <c r="F220" i="9" s="1"/>
  <c r="B220" i="9" s="1"/>
  <c r="L220" i="9"/>
  <c r="E220" i="9"/>
  <c r="M219" i="9"/>
  <c r="L219" i="9"/>
  <c r="E219" i="9"/>
  <c r="M218" i="9"/>
  <c r="L218" i="9"/>
  <c r="E218" i="9"/>
  <c r="M217" i="9"/>
  <c r="F217" i="9" s="1"/>
  <c r="L217" i="9"/>
  <c r="E217" i="9"/>
  <c r="M216" i="9"/>
  <c r="L216" i="9"/>
  <c r="F216" i="9"/>
  <c r="B216" i="9" s="1"/>
  <c r="E216" i="9"/>
  <c r="M215" i="9"/>
  <c r="L215" i="9"/>
  <c r="F215" i="9" s="1"/>
  <c r="B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E111" i="9" s="1"/>
  <c r="G111" i="9"/>
  <c r="F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s="1"/>
  <c r="H44" i="9"/>
  <c r="G44" i="9"/>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I3" i="9"/>
  <c r="H3" i="9"/>
  <c r="G3" i="9"/>
  <c r="D101" i="8"/>
  <c r="D95" i="8"/>
  <c r="C1570" i="1" s="1"/>
  <c r="H1570" i="1" s="1"/>
  <c r="D90" i="8"/>
  <c r="C1565" i="1" s="1"/>
  <c r="G1565" i="1" s="1"/>
  <c r="D85" i="8"/>
  <c r="D80" i="8"/>
  <c r="D75" i="8"/>
  <c r="C1550" i="1" s="1"/>
  <c r="H1550" i="1" s="1"/>
  <c r="D70" i="8"/>
  <c r="D65" i="8"/>
  <c r="D60" i="8"/>
  <c r="C1535" i="1" s="1"/>
  <c r="D55" i="8"/>
  <c r="D50" i="8"/>
  <c r="D44" i="8"/>
  <c r="D36" i="8"/>
  <c r="D26" i="8"/>
  <c r="D24" i="8" s="1"/>
  <c r="C1499" i="1" s="1"/>
  <c r="H1499" i="1" s="1"/>
  <c r="D18" i="8"/>
  <c r="D8" i="8"/>
  <c r="D6" i="8" s="1"/>
  <c r="C1481" i="1" s="1"/>
  <c r="E44" i="7"/>
  <c r="D44" i="7"/>
  <c r="E39" i="7"/>
  <c r="D39" i="7"/>
  <c r="D38" i="7"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H27" i="3"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F78" i="5" s="1"/>
  <c r="D78" i="5"/>
  <c r="F77" i="5"/>
  <c r="F76" i="5"/>
  <c r="F75" i="5"/>
  <c r="F74" i="5"/>
  <c r="F73" i="5"/>
  <c r="F72" i="5"/>
  <c r="F71" i="5"/>
  <c r="E70" i="5"/>
  <c r="D70" i="5"/>
  <c r="E69" i="5"/>
  <c r="E68" i="5"/>
  <c r="I21" i="3"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E594" i="4"/>
  <c r="E593" i="4" s="1"/>
  <c r="D594" i="4"/>
  <c r="F594" i="4" s="1"/>
  <c r="D593" i="4"/>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2" i="1" s="1"/>
  <c r="H412" i="1" s="1"/>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D363"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4" i="4" s="1"/>
  <c r="D263" i="4"/>
  <c r="F263" i="4" s="1"/>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D82" i="4" s="1"/>
  <c r="F90" i="4"/>
  <c r="F89" i="4"/>
  <c r="F88" i="4"/>
  <c r="F87" i="4"/>
  <c r="F86" i="4"/>
  <c r="F85" i="4"/>
  <c r="F84" i="4"/>
  <c r="F83" i="4"/>
  <c r="E83" i="4"/>
  <c r="D83" i="4"/>
  <c r="E82" i="4"/>
  <c r="F81" i="4"/>
  <c r="F80" i="4"/>
  <c r="F79" i="4"/>
  <c r="F78" i="4"/>
  <c r="E77" i="4"/>
  <c r="D77" i="4"/>
  <c r="F76" i="4"/>
  <c r="F75" i="4"/>
  <c r="E74" i="4"/>
  <c r="D74" i="4"/>
  <c r="F74" i="4" s="1"/>
  <c r="F73" i="4"/>
  <c r="F72" i="4"/>
  <c r="F71" i="4"/>
  <c r="E71" i="4"/>
  <c r="D71" i="4"/>
  <c r="F70" i="4"/>
  <c r="F69" i="4"/>
  <c r="E68" i="4"/>
  <c r="F68" i="4" s="1"/>
  <c r="D68" i="4"/>
  <c r="F67" i="4"/>
  <c r="F66" i="4"/>
  <c r="E65" i="4"/>
  <c r="D65" i="4"/>
  <c r="D50"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H1577" i="1"/>
  <c r="G1577" i="1"/>
  <c r="C1577" i="1"/>
  <c r="G1576" i="1"/>
  <c r="C1576" i="1"/>
  <c r="H1576" i="1" s="1"/>
  <c r="G1575" i="1"/>
  <c r="C1575" i="1"/>
  <c r="H1575" i="1" s="1"/>
  <c r="C1574" i="1"/>
  <c r="H1574" i="1" s="1"/>
  <c r="H1573" i="1"/>
  <c r="G1573" i="1"/>
  <c r="C1573" i="1"/>
  <c r="H1572" i="1"/>
  <c r="G1572" i="1"/>
  <c r="C1572" i="1"/>
  <c r="G1571" i="1"/>
  <c r="C1571" i="1"/>
  <c r="H1571" i="1" s="1"/>
  <c r="H1569" i="1"/>
  <c r="G1569" i="1"/>
  <c r="C1569" i="1"/>
  <c r="H1568" i="1"/>
  <c r="G1568" i="1"/>
  <c r="C1568" i="1"/>
  <c r="G1567" i="1"/>
  <c r="C1567" i="1"/>
  <c r="H1567" i="1" s="1"/>
  <c r="C1566" i="1"/>
  <c r="H1566" i="1" s="1"/>
  <c r="H1564" i="1"/>
  <c r="G1564" i="1"/>
  <c r="C1564" i="1"/>
  <c r="G1563" i="1"/>
  <c r="C1563" i="1"/>
  <c r="H1563" i="1" s="1"/>
  <c r="C1562" i="1"/>
  <c r="H1562" i="1" s="1"/>
  <c r="H1561" i="1"/>
  <c r="C1561" i="1"/>
  <c r="G1561" i="1" s="1"/>
  <c r="H1560" i="1"/>
  <c r="G1560" i="1"/>
  <c r="C1560" i="1"/>
  <c r="G1559" i="1"/>
  <c r="C1559" i="1"/>
  <c r="H1559" i="1" s="1"/>
  <c r="C1558" i="1"/>
  <c r="H1558" i="1" s="1"/>
  <c r="H1557" i="1"/>
  <c r="G1557" i="1"/>
  <c r="C1557" i="1"/>
  <c r="H1556" i="1"/>
  <c r="G1556" i="1"/>
  <c r="C1556" i="1"/>
  <c r="G1555" i="1"/>
  <c r="C1555" i="1"/>
  <c r="H1555" i="1" s="1"/>
  <c r="C1554" i="1"/>
  <c r="H1554" i="1" s="1"/>
  <c r="H1553" i="1"/>
  <c r="C1553" i="1"/>
  <c r="G1553" i="1" s="1"/>
  <c r="H1552" i="1"/>
  <c r="G1552" i="1"/>
  <c r="C1552" i="1"/>
  <c r="G1551" i="1"/>
  <c r="C1551" i="1"/>
  <c r="H1551"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C1536" i="1"/>
  <c r="H1536" i="1" s="1"/>
  <c r="C1534" i="1"/>
  <c r="H1534" i="1" s="1"/>
  <c r="H1533" i="1"/>
  <c r="C1533" i="1"/>
  <c r="G1533" i="1" s="1"/>
  <c r="G1532" i="1"/>
  <c r="C1532" i="1"/>
  <c r="H1532" i="1" s="1"/>
  <c r="C1531" i="1"/>
  <c r="H1531"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C1515" i="1"/>
  <c r="H1515" i="1" s="1"/>
  <c r="C1514" i="1"/>
  <c r="H1514" i="1" s="1"/>
  <c r="H1513" i="1"/>
  <c r="C1513" i="1"/>
  <c r="G1513" i="1" s="1"/>
  <c r="H1512" i="1"/>
  <c r="G1512" i="1"/>
  <c r="C1512" i="1"/>
  <c r="C1511" i="1"/>
  <c r="H1511" i="1" s="1"/>
  <c r="C1510" i="1"/>
  <c r="H1510" i="1" s="1"/>
  <c r="C1509" i="1"/>
  <c r="G1509" i="1" s="1"/>
  <c r="H1508" i="1"/>
  <c r="G1508" i="1"/>
  <c r="C1508" i="1"/>
  <c r="C1507" i="1"/>
  <c r="H1507" i="1" s="1"/>
  <c r="C1506" i="1"/>
  <c r="H1506" i="1" s="1"/>
  <c r="H1505" i="1"/>
  <c r="C1505" i="1"/>
  <c r="G1505" i="1" s="1"/>
  <c r="H1504" i="1"/>
  <c r="C1504" i="1"/>
  <c r="G1504" i="1" s="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H1492" i="1"/>
  <c r="C1492" i="1"/>
  <c r="G1492" i="1" s="1"/>
  <c r="C1491" i="1"/>
  <c r="H1491" i="1" s="1"/>
  <c r="C1490" i="1"/>
  <c r="H1490" i="1" s="1"/>
  <c r="H1489" i="1"/>
  <c r="C1489" i="1"/>
  <c r="G1489" i="1" s="1"/>
  <c r="H1488" i="1"/>
  <c r="G1488" i="1"/>
  <c r="C1488" i="1"/>
  <c r="G1487" i="1"/>
  <c r="C1487" i="1"/>
  <c r="H1487" i="1" s="1"/>
  <c r="C1486" i="1"/>
  <c r="H1486" i="1" s="1"/>
  <c r="H1485" i="1"/>
  <c r="C1485" i="1"/>
  <c r="G1485" i="1" s="1"/>
  <c r="G1484" i="1"/>
  <c r="C1484" i="1"/>
  <c r="H1484" i="1" s="1"/>
  <c r="C1482" i="1"/>
  <c r="H1482" i="1" s="1"/>
  <c r="H1480" i="1"/>
  <c r="G1480" i="1"/>
  <c r="C1480" i="1"/>
  <c r="D1479" i="1"/>
  <c r="C1479" i="1"/>
  <c r="H1479" i="1" s="1"/>
  <c r="G1478" i="1"/>
  <c r="I1478" i="1" s="1"/>
  <c r="D1478" i="1"/>
  <c r="J1478" i="1" s="1"/>
  <c r="C1478" i="1"/>
  <c r="H1478" i="1" s="1"/>
  <c r="D1477" i="1"/>
  <c r="C1477" i="1"/>
  <c r="H1477" i="1" s="1"/>
  <c r="G1476" i="1"/>
  <c r="D1476" i="1"/>
  <c r="J1476" i="1" s="1"/>
  <c r="C1476" i="1"/>
  <c r="H1476" i="1" s="1"/>
  <c r="G1475" i="1"/>
  <c r="D1475" i="1"/>
  <c r="C1475" i="1"/>
  <c r="H1475" i="1" s="1"/>
  <c r="D1474" i="1"/>
  <c r="C1474" i="1"/>
  <c r="H1474" i="1" s="1"/>
  <c r="G1473" i="1"/>
  <c r="D1473" i="1"/>
  <c r="J1473" i="1" s="1"/>
  <c r="C1473" i="1"/>
  <c r="H1473" i="1" s="1"/>
  <c r="D1472" i="1"/>
  <c r="C1472" i="1"/>
  <c r="H1472" i="1" s="1"/>
  <c r="G1471" i="1"/>
  <c r="D1471" i="1"/>
  <c r="J1471" i="1" s="1"/>
  <c r="C1471" i="1"/>
  <c r="H1471" i="1" s="1"/>
  <c r="G1470" i="1"/>
  <c r="D1470" i="1"/>
  <c r="C1470" i="1"/>
  <c r="H1470" i="1" s="1"/>
  <c r="G1469" i="1"/>
  <c r="D1469" i="1"/>
  <c r="C1469" i="1"/>
  <c r="H1469" i="1" s="1"/>
  <c r="D1468" i="1"/>
  <c r="C1468" i="1"/>
  <c r="H1468" i="1" s="1"/>
  <c r="G1467" i="1"/>
  <c r="D1467" i="1"/>
  <c r="J1467" i="1" s="1"/>
  <c r="C1467" i="1"/>
  <c r="H1467" i="1" s="1"/>
  <c r="D1466" i="1"/>
  <c r="C1466" i="1"/>
  <c r="H1466" i="1" s="1"/>
  <c r="G1465" i="1"/>
  <c r="D1465" i="1"/>
  <c r="J1465" i="1" s="1"/>
  <c r="C1465" i="1"/>
  <c r="H1465" i="1" s="1"/>
  <c r="D1464" i="1"/>
  <c r="C1464" i="1"/>
  <c r="H1464" i="1" s="1"/>
  <c r="G1463" i="1"/>
  <c r="I1463" i="1" s="1"/>
  <c r="D1463" i="1"/>
  <c r="J1463" i="1" s="1"/>
  <c r="C1463" i="1"/>
  <c r="H1463" i="1" s="1"/>
  <c r="D1462" i="1"/>
  <c r="C1462" i="1"/>
  <c r="H1462" i="1" s="1"/>
  <c r="D1461" i="1"/>
  <c r="C1461" i="1"/>
  <c r="H1461" i="1" s="1"/>
  <c r="G1460" i="1"/>
  <c r="D1460" i="1"/>
  <c r="J1460" i="1" s="1"/>
  <c r="C1460" i="1"/>
  <c r="H1460" i="1" s="1"/>
  <c r="D1459" i="1"/>
  <c r="C1459" i="1"/>
  <c r="H1459" i="1" s="1"/>
  <c r="D1458" i="1"/>
  <c r="J1458" i="1" s="1"/>
  <c r="C1458" i="1"/>
  <c r="H1458" i="1" s="1"/>
  <c r="D1457" i="1"/>
  <c r="C1457" i="1"/>
  <c r="H1457" i="1" s="1"/>
  <c r="G1456" i="1"/>
  <c r="D1456" i="1"/>
  <c r="J1456" i="1" s="1"/>
  <c r="C1456" i="1"/>
  <c r="H1456" i="1" s="1"/>
  <c r="D1455" i="1"/>
  <c r="C1455" i="1"/>
  <c r="H1455" i="1" s="1"/>
  <c r="D1454" i="1"/>
  <c r="C1454" i="1"/>
  <c r="H1454" i="1" s="1"/>
  <c r="C1453" i="1"/>
  <c r="G1452" i="1"/>
  <c r="D1452" i="1"/>
  <c r="J1452" i="1" s="1"/>
  <c r="C1452" i="1"/>
  <c r="H1452" i="1" s="1"/>
  <c r="D1451" i="1"/>
  <c r="C1451" i="1"/>
  <c r="H1451" i="1" s="1"/>
  <c r="G1450" i="1"/>
  <c r="D1450" i="1"/>
  <c r="J1450" i="1" s="1"/>
  <c r="C1450" i="1"/>
  <c r="H1450" i="1" s="1"/>
  <c r="D1449" i="1"/>
  <c r="C1449" i="1"/>
  <c r="H1449" i="1" s="1"/>
  <c r="G1448" i="1"/>
  <c r="I1448" i="1" s="1"/>
  <c r="D1448" i="1"/>
  <c r="J1448" i="1" s="1"/>
  <c r="C1448" i="1"/>
  <c r="H1448" i="1" s="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D1417" i="1"/>
  <c r="H1417" i="1" s="1"/>
  <c r="C1417" i="1"/>
  <c r="D1416" i="1"/>
  <c r="H1416" i="1" s="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D1270" i="1"/>
  <c r="H1270" i="1" s="1"/>
  <c r="C1270" i="1"/>
  <c r="G1269" i="1"/>
  <c r="D1269" i="1"/>
  <c r="H1269" i="1" s="1"/>
  <c r="C1269" i="1"/>
  <c r="D1268" i="1"/>
  <c r="H1268" i="1" s="1"/>
  <c r="C1268" i="1"/>
  <c r="D1267" i="1"/>
  <c r="H1267" i="1" s="1"/>
  <c r="C1267" i="1"/>
  <c r="G1266" i="1"/>
  <c r="D1266" i="1"/>
  <c r="H1266" i="1" s="1"/>
  <c r="C1266" i="1"/>
  <c r="D1265" i="1"/>
  <c r="H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G1249" i="1" s="1"/>
  <c r="C1249" i="1"/>
  <c r="H1248" i="1"/>
  <c r="D1248" i="1"/>
  <c r="G1248" i="1" s="1"/>
  <c r="C1248" i="1"/>
  <c r="H1247" i="1"/>
  <c r="G1247" i="1"/>
  <c r="D1247" i="1"/>
  <c r="C1247" i="1"/>
  <c r="H1246" i="1"/>
  <c r="D1246" i="1"/>
  <c r="G1246" i="1" s="1"/>
  <c r="C1246" i="1"/>
  <c r="H1245" i="1"/>
  <c r="D1245" i="1"/>
  <c r="G1245" i="1" s="1"/>
  <c r="C1245" i="1"/>
  <c r="G1244" i="1"/>
  <c r="D1244" i="1"/>
  <c r="C1244" i="1"/>
  <c r="H1244" i="1" s="1"/>
  <c r="H1243" i="1"/>
  <c r="G1243" i="1"/>
  <c r="D1243" i="1"/>
  <c r="C1243" i="1"/>
  <c r="H1242" i="1"/>
  <c r="G1242" i="1"/>
  <c r="D1242" i="1"/>
  <c r="C1242" i="1"/>
  <c r="H1241" i="1"/>
  <c r="D1241" i="1"/>
  <c r="G1241" i="1" s="1"/>
  <c r="C1241" i="1"/>
  <c r="G1240"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D1232" i="1"/>
  <c r="G1232" i="1" s="1"/>
  <c r="C1232" i="1"/>
  <c r="D1231" i="1"/>
  <c r="H1231" i="1" s="1"/>
  <c r="C1231" i="1"/>
  <c r="D1230" i="1"/>
  <c r="H1230" i="1" s="1"/>
  <c r="C1230" i="1"/>
  <c r="H1229" i="1"/>
  <c r="G1229" i="1"/>
  <c r="D1229" i="1"/>
  <c r="C1229" i="1"/>
  <c r="D1228" i="1"/>
  <c r="H1228" i="1" s="1"/>
  <c r="C1228" i="1"/>
  <c r="C1227" i="1"/>
  <c r="H1226" i="1"/>
  <c r="G1226" i="1"/>
  <c r="D1226" i="1"/>
  <c r="C1226" i="1"/>
  <c r="G1225" i="1"/>
  <c r="D1225" i="1"/>
  <c r="H1225" i="1" s="1"/>
  <c r="C1225" i="1"/>
  <c r="D1224" i="1"/>
  <c r="G1224" i="1" s="1"/>
  <c r="C1224" i="1"/>
  <c r="H1224" i="1" s="1"/>
  <c r="C1223" i="1"/>
  <c r="D1221" i="1"/>
  <c r="H1221" i="1" s="1"/>
  <c r="C1221" i="1"/>
  <c r="D1220" i="1"/>
  <c r="H1220" i="1" s="1"/>
  <c r="C1220" i="1"/>
  <c r="D1219" i="1"/>
  <c r="H1219" i="1" s="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G1185" i="1"/>
  <c r="D1185" i="1"/>
  <c r="H1185" i="1" s="1"/>
  <c r="C1185" i="1"/>
  <c r="D1184" i="1"/>
  <c r="H1184" i="1" s="1"/>
  <c r="C1184" i="1"/>
  <c r="D1183" i="1"/>
  <c r="H1183" i="1" s="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H1166" i="1" s="1"/>
  <c r="C1166" i="1"/>
  <c r="H1165" i="1"/>
  <c r="G1165" i="1"/>
  <c r="D1165" i="1"/>
  <c r="C1165" i="1"/>
  <c r="H1164" i="1"/>
  <c r="G1164" i="1"/>
  <c r="D1164" i="1"/>
  <c r="C1164" i="1"/>
  <c r="G1163" i="1"/>
  <c r="D1163" i="1"/>
  <c r="H1163" i="1" s="1"/>
  <c r="C1163" i="1"/>
  <c r="H1162" i="1"/>
  <c r="G1162" i="1"/>
  <c r="D1162" i="1"/>
  <c r="C1162" i="1"/>
  <c r="H1161" i="1"/>
  <c r="G1161" i="1"/>
  <c r="D1161" i="1"/>
  <c r="C1161" i="1"/>
  <c r="G1160" i="1"/>
  <c r="D1160" i="1"/>
  <c r="H1160" i="1" s="1"/>
  <c r="C1160" i="1"/>
  <c r="G1159" i="1"/>
  <c r="D1159" i="1"/>
  <c r="H1159" i="1" s="1"/>
  <c r="C1159" i="1"/>
  <c r="H1158" i="1"/>
  <c r="G1158" i="1"/>
  <c r="D1158" i="1"/>
  <c r="C1158" i="1"/>
  <c r="G1157" i="1"/>
  <c r="D1157" i="1"/>
  <c r="H1157" i="1" s="1"/>
  <c r="C1157" i="1"/>
  <c r="G1156" i="1"/>
  <c r="D1156" i="1"/>
  <c r="H1156" i="1" s="1"/>
  <c r="C1156" i="1"/>
  <c r="G1155"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D1137" i="1"/>
  <c r="G1137" i="1" s="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G1124"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G1036" i="1" s="1"/>
  <c r="C1036" i="1"/>
  <c r="H1035" i="1"/>
  <c r="D1035" i="1"/>
  <c r="G1035" i="1" s="1"/>
  <c r="C1035" i="1"/>
  <c r="D1034" i="1"/>
  <c r="G1034" i="1" s="1"/>
  <c r="C1034" i="1"/>
  <c r="H1033" i="1"/>
  <c r="D1033" i="1"/>
  <c r="G1033" i="1" s="1"/>
  <c r="C1033" i="1"/>
  <c r="D1032" i="1"/>
  <c r="G1032" i="1" s="1"/>
  <c r="C1032" i="1"/>
  <c r="H1031" i="1"/>
  <c r="G1031" i="1"/>
  <c r="D1031" i="1"/>
  <c r="C1031" i="1"/>
  <c r="G1030" i="1"/>
  <c r="D1030" i="1"/>
  <c r="H1030" i="1" s="1"/>
  <c r="C1030" i="1"/>
  <c r="H1029" i="1"/>
  <c r="D1029" i="1"/>
  <c r="G1029" i="1" s="1"/>
  <c r="C1029" i="1"/>
  <c r="H1028" i="1"/>
  <c r="D1028" i="1"/>
  <c r="G1028" i="1" s="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G998" i="1"/>
  <c r="D998" i="1"/>
  <c r="H998" i="1" s="1"/>
  <c r="C998" i="1"/>
  <c r="C997" i="1"/>
  <c r="G996" i="1"/>
  <c r="D996" i="1"/>
  <c r="H996" i="1" s="1"/>
  <c r="C996" i="1"/>
  <c r="H995" i="1"/>
  <c r="G995" i="1"/>
  <c r="D995" i="1"/>
  <c r="C995" i="1"/>
  <c r="H994" i="1"/>
  <c r="G994" i="1"/>
  <c r="D994" i="1"/>
  <c r="C994" i="1"/>
  <c r="H993" i="1"/>
  <c r="D993" i="1"/>
  <c r="G993" i="1" s="1"/>
  <c r="C993" i="1"/>
  <c r="H992" i="1"/>
  <c r="G992" i="1"/>
  <c r="D992" i="1"/>
  <c r="C992" i="1"/>
  <c r="H991" i="1"/>
  <c r="D991" i="1"/>
  <c r="G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G735"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G716" i="1"/>
  <c r="D716" i="1"/>
  <c r="H716" i="1" s="1"/>
  <c r="C716" i="1"/>
  <c r="G715" i="1"/>
  <c r="D715" i="1"/>
  <c r="H715" i="1" s="1"/>
  <c r="C715" i="1"/>
  <c r="H714" i="1"/>
  <c r="G714" i="1"/>
  <c r="D714" i="1"/>
  <c r="C714" i="1"/>
  <c r="H713" i="1"/>
  <c r="G713" i="1"/>
  <c r="D713" i="1"/>
  <c r="C713" i="1"/>
  <c r="H712" i="1"/>
  <c r="G712" i="1"/>
  <c r="D712" i="1"/>
  <c r="C712" i="1"/>
  <c r="H711" i="1"/>
  <c r="G711" i="1"/>
  <c r="D711" i="1"/>
  <c r="C711" i="1"/>
  <c r="G710"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G644" i="1"/>
  <c r="D644" i="1"/>
  <c r="C644" i="1"/>
  <c r="G643" i="1"/>
  <c r="D643" i="1"/>
  <c r="H643" i="1" s="1"/>
  <c r="C643" i="1"/>
  <c r="G642" i="1"/>
  <c r="D642" i="1"/>
  <c r="H642" i="1" s="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G600" i="1"/>
  <c r="D600" i="1"/>
  <c r="H600" i="1" s="1"/>
  <c r="C600" i="1"/>
  <c r="G599"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G587" i="1"/>
  <c r="D587" i="1"/>
  <c r="H587"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C411" i="1"/>
  <c r="G406" i="1"/>
  <c r="D406" i="1"/>
  <c r="H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H274" i="1" s="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G208" i="1"/>
  <c r="D208" i="1"/>
  <c r="H208" i="1" s="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H182" i="1"/>
  <c r="G182" i="1"/>
  <c r="D182" i="1"/>
  <c r="C182" i="1"/>
  <c r="H181" i="1"/>
  <c r="G181" i="1"/>
  <c r="D181" i="1"/>
  <c r="C181" i="1"/>
  <c r="D180" i="1"/>
  <c r="H180" i="1" s="1"/>
  <c r="C180" i="1"/>
  <c r="D179" i="1"/>
  <c r="H179" i="1" s="1"/>
  <c r="C179" i="1"/>
  <c r="G178" i="1"/>
  <c r="D178" i="1"/>
  <c r="H178" i="1" s="1"/>
  <c r="C178" i="1"/>
  <c r="G177" i="1"/>
  <c r="D177" i="1"/>
  <c r="H177" i="1" s="1"/>
  <c r="C177" i="1"/>
  <c r="G176" i="1"/>
  <c r="D176" i="1"/>
  <c r="H176" i="1" s="1"/>
  <c r="C176" i="1"/>
  <c r="G175" i="1"/>
  <c r="D175" i="1"/>
  <c r="H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G163" i="1"/>
  <c r="D163" i="1"/>
  <c r="C163" i="1"/>
  <c r="H162" i="1"/>
  <c r="D162" i="1"/>
  <c r="G162" i="1" s="1"/>
  <c r="C162" i="1"/>
  <c r="H161" i="1"/>
  <c r="D161" i="1"/>
  <c r="G161" i="1" s="1"/>
  <c r="C161" i="1"/>
  <c r="D160" i="1"/>
  <c r="G160" i="1" s="1"/>
  <c r="C160" i="1"/>
  <c r="H158" i="1"/>
  <c r="G158" i="1"/>
  <c r="D158" i="1"/>
  <c r="C158" i="1"/>
  <c r="H157" i="1"/>
  <c r="G157" i="1"/>
  <c r="D157" i="1"/>
  <c r="C157" i="1"/>
  <c r="H156" i="1"/>
  <c r="D156" i="1"/>
  <c r="G156" i="1" s="1"/>
  <c r="C156" i="1"/>
  <c r="H155" i="1"/>
  <c r="G155" i="1"/>
  <c r="D155" i="1"/>
  <c r="C155" i="1"/>
  <c r="H154" i="1"/>
  <c r="G154" i="1"/>
  <c r="D154" i="1"/>
  <c r="C154" i="1"/>
  <c r="H153" i="1"/>
  <c r="G153" i="1"/>
  <c r="D153" i="1"/>
  <c r="C153" i="1"/>
  <c r="H152" i="1"/>
  <c r="G152" i="1"/>
  <c r="D152" i="1"/>
  <c r="C152" i="1"/>
  <c r="H151" i="1"/>
  <c r="G151" i="1"/>
  <c r="D151" i="1"/>
  <c r="C151" i="1"/>
  <c r="D150" i="1"/>
  <c r="H150" i="1" s="1"/>
  <c r="C150"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D80" i="1"/>
  <c r="G80" i="1" s="1"/>
  <c r="C80" i="1"/>
  <c r="H79" i="1"/>
  <c r="D79" i="1"/>
  <c r="G79" i="1" s="1"/>
  <c r="C79" i="1"/>
  <c r="H78" i="1"/>
  <c r="G78" i="1"/>
  <c r="D78" i="1"/>
  <c r="C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I1456" i="1" l="1"/>
  <c r="D1453" i="1"/>
  <c r="H1453" i="1" s="1"/>
  <c r="G1458" i="1"/>
  <c r="I1458" i="1" s="1"/>
  <c r="E299" i="9"/>
  <c r="B299" i="9" s="1"/>
  <c r="C1408" i="1"/>
  <c r="H1408" i="1" s="1"/>
  <c r="G1408" i="1"/>
  <c r="G1416" i="1"/>
  <c r="G1417" i="1"/>
  <c r="F114" i="6"/>
  <c r="E141" i="6"/>
  <c r="G1231" i="1"/>
  <c r="G1230" i="1"/>
  <c r="G1228" i="1"/>
  <c r="G1221" i="1"/>
  <c r="G1274" i="1"/>
  <c r="H1263" i="1"/>
  <c r="G1531" i="1"/>
  <c r="H1264" i="1"/>
  <c r="G1268" i="1"/>
  <c r="G1267" i="1"/>
  <c r="G1265" i="1"/>
  <c r="H1565" i="1"/>
  <c r="D49" i="8"/>
  <c r="C1524" i="1" s="1"/>
  <c r="G1524" i="1" s="1"/>
  <c r="H1535" i="1"/>
  <c r="G1535" i="1"/>
  <c r="G1536" i="1"/>
  <c r="H1524" i="1"/>
  <c r="C1530" i="1"/>
  <c r="H1530" i="1" s="1"/>
  <c r="G1270" i="1"/>
  <c r="G1511" i="1"/>
  <c r="G1515" i="1"/>
  <c r="H1509" i="1"/>
  <c r="C1483" i="1"/>
  <c r="G1491" i="1"/>
  <c r="G1507" i="1"/>
  <c r="G1503" i="1"/>
  <c r="G1481" i="1"/>
  <c r="H1481" i="1"/>
  <c r="G1499" i="1"/>
  <c r="C1501" i="1"/>
  <c r="D42" i="8"/>
  <c r="H1249" i="1"/>
  <c r="E290" i="9"/>
  <c r="B290" i="9" s="1"/>
  <c r="D1227" i="1"/>
  <c r="E245" i="5"/>
  <c r="D1222" i="1" s="1"/>
  <c r="D1223" i="1"/>
  <c r="F246" i="5"/>
  <c r="E281" i="9"/>
  <c r="B281" i="9" s="1"/>
  <c r="G1219" i="1"/>
  <c r="G1220" i="1"/>
  <c r="F242" i="5"/>
  <c r="G1218" i="1"/>
  <c r="G1216" i="1"/>
  <c r="G1217" i="1"/>
  <c r="G1183" i="1"/>
  <c r="G1184" i="1"/>
  <c r="F180" i="5"/>
  <c r="E287" i="9"/>
  <c r="B287" i="9" s="1"/>
  <c r="E285" i="9"/>
  <c r="B285" i="9" s="1"/>
  <c r="G1054" i="1"/>
  <c r="D1046" i="1"/>
  <c r="G1048" i="1"/>
  <c r="G1050" i="1"/>
  <c r="H1034" i="1"/>
  <c r="H1032" i="1"/>
  <c r="H1023" i="1"/>
  <c r="D1013" i="1"/>
  <c r="G1007" i="1"/>
  <c r="G1008" i="1"/>
  <c r="G1006" i="1"/>
  <c r="G1004" i="1"/>
  <c r="G1003" i="1"/>
  <c r="G1002" i="1"/>
  <c r="G1001" i="1"/>
  <c r="G1000" i="1"/>
  <c r="G999" i="1"/>
  <c r="G997" i="1"/>
  <c r="H997" i="1"/>
  <c r="E12" i="5"/>
  <c r="E7" i="5" s="1"/>
  <c r="F19" i="5"/>
  <c r="F13" i="5"/>
  <c r="G632" i="1"/>
  <c r="G631" i="1"/>
  <c r="E643" i="4"/>
  <c r="D637" i="1" s="1"/>
  <c r="H637" i="1" s="1"/>
  <c r="G641" i="1"/>
  <c r="G737" i="1"/>
  <c r="E30" i="9"/>
  <c r="B30" i="9" s="1"/>
  <c r="E23" i="9"/>
  <c r="B23" i="9" s="1"/>
  <c r="G647" i="1"/>
  <c r="E275" i="9"/>
  <c r="B275" i="9" s="1"/>
  <c r="H645" i="1"/>
  <c r="G645" i="1"/>
  <c r="F652" i="4"/>
  <c r="F593" i="4"/>
  <c r="F605" i="4"/>
  <c r="G637" i="1"/>
  <c r="G289" i="1"/>
  <c r="D411" i="1"/>
  <c r="G412" i="1"/>
  <c r="H378" i="1"/>
  <c r="G378" i="1"/>
  <c r="G379" i="1"/>
  <c r="E363" i="4"/>
  <c r="D358" i="1" s="1"/>
  <c r="F383" i="4"/>
  <c r="G358" i="1"/>
  <c r="H358" i="1"/>
  <c r="E350" i="4"/>
  <c r="D345" i="1" s="1"/>
  <c r="F363" i="4"/>
  <c r="G413" i="1"/>
  <c r="F418" i="4"/>
  <c r="E644" i="4"/>
  <c r="D638" i="1" s="1"/>
  <c r="F417" i="4"/>
  <c r="F273" i="4"/>
  <c r="G274" i="1"/>
  <c r="H248" i="1"/>
  <c r="G248" i="1"/>
  <c r="G255" i="1"/>
  <c r="G256" i="1"/>
  <c r="F252" i="4"/>
  <c r="G209" i="1"/>
  <c r="H198" i="1"/>
  <c r="G198" i="1"/>
  <c r="E54" i="9"/>
  <c r="B54" i="9" s="1"/>
  <c r="E196" i="4"/>
  <c r="D192" i="1" s="1"/>
  <c r="G184" i="1"/>
  <c r="F188" i="4"/>
  <c r="B221" i="9"/>
  <c r="G180" i="1"/>
  <c r="E44" i="9"/>
  <c r="B44" i="9" s="1"/>
  <c r="G179" i="1"/>
  <c r="F219" i="9"/>
  <c r="B219" i="9" s="1"/>
  <c r="D173" i="1"/>
  <c r="G173" i="1" s="1"/>
  <c r="G165" i="1"/>
  <c r="H160" i="1"/>
  <c r="E292" i="9"/>
  <c r="B292" i="9" s="1"/>
  <c r="E286" i="9"/>
  <c r="B286" i="9" s="1"/>
  <c r="E293" i="9"/>
  <c r="B293" i="9" s="1"/>
  <c r="E297" i="9"/>
  <c r="B297" i="9" s="1"/>
  <c r="E163" i="4"/>
  <c r="D159" i="1" s="1"/>
  <c r="F159" i="4"/>
  <c r="E152" i="4"/>
  <c r="D148" i="1" s="1"/>
  <c r="E40" i="9"/>
  <c r="B40" i="9" s="1"/>
  <c r="G150" i="1"/>
  <c r="H149" i="1"/>
  <c r="F134" i="4"/>
  <c r="F125" i="4"/>
  <c r="E106" i="4"/>
  <c r="D102" i="1" s="1"/>
  <c r="F106" i="4"/>
  <c r="B217" i="9"/>
  <c r="F82" i="4"/>
  <c r="H73" i="1"/>
  <c r="F77" i="4"/>
  <c r="G65" i="1"/>
  <c r="D64" i="1"/>
  <c r="E50" i="4"/>
  <c r="D46" i="1" s="1"/>
  <c r="E6" i="4"/>
  <c r="D2" i="1" s="1"/>
  <c r="F50" i="4"/>
  <c r="G50" i="1"/>
  <c r="G53" i="1"/>
  <c r="I1450" i="1"/>
  <c r="I1460" i="1"/>
  <c r="I1465" i="1"/>
  <c r="I1471" i="1"/>
  <c r="I1452" i="1"/>
  <c r="I1467" i="1"/>
  <c r="I1473" i="1"/>
  <c r="I1476" i="1"/>
  <c r="G1440" i="1"/>
  <c r="I1440" i="1" s="1"/>
  <c r="G1442" i="1"/>
  <c r="I1442" i="1" s="1"/>
  <c r="G1444" i="1"/>
  <c r="I1444" i="1" s="1"/>
  <c r="H1446" i="1"/>
  <c r="I1446"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E420"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17" i="4"/>
  <c r="D7" i="4"/>
  <c r="E528" i="4"/>
  <c r="D44" i="4"/>
  <c r="D124" i="4"/>
  <c r="D152" i="4"/>
  <c r="D196" i="4"/>
  <c r="D299" i="4"/>
  <c r="D351" i="4"/>
  <c r="D580" i="4"/>
  <c r="E5" i="7"/>
  <c r="F65" i="4"/>
  <c r="F91" i="4"/>
  <c r="D163" i="4"/>
  <c r="F231" i="4"/>
  <c r="F326" i="4"/>
  <c r="F378" i="4"/>
  <c r="D421" i="4"/>
  <c r="F495" i="4"/>
  <c r="D515" i="4"/>
  <c r="D567" i="4"/>
  <c r="F603" i="4"/>
  <c r="G315" i="9"/>
  <c r="E315" i="9" s="1"/>
  <c r="G310" i="9"/>
  <c r="E310" i="9" s="1"/>
  <c r="B310" i="9" s="1"/>
  <c r="F206" i="5"/>
  <c r="F45" i="5"/>
  <c r="D12" i="5"/>
  <c r="D69" i="5"/>
  <c r="F70" i="5"/>
  <c r="E289" i="9"/>
  <c r="B289" i="9" s="1"/>
  <c r="D177" i="5"/>
  <c r="F207" i="5"/>
  <c r="F36" i="6"/>
  <c r="F94" i="6"/>
  <c r="F130" i="6"/>
  <c r="E109" i="9"/>
  <c r="B109" i="9" s="1"/>
  <c r="E117" i="9"/>
  <c r="B117" i="9" s="1"/>
  <c r="E309" i="9"/>
  <c r="B309" i="9" s="1"/>
  <c r="G317" i="9"/>
  <c r="E317" i="9" s="1"/>
  <c r="D118" i="5"/>
  <c r="E176" i="5"/>
  <c r="E238" i="5"/>
  <c r="D245" i="5"/>
  <c r="E105" i="9"/>
  <c r="B105" i="9" s="1"/>
  <c r="E113" i="9"/>
  <c r="B113" i="9" s="1"/>
  <c r="B119" i="9"/>
  <c r="F190" i="5"/>
  <c r="F5"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E166" i="9" s="1"/>
  <c r="B166" i="9" s="1"/>
  <c r="H165" i="9"/>
  <c r="G165" i="9"/>
  <c r="E165" i="9" s="1"/>
  <c r="B165" i="9" s="1"/>
  <c r="G164" i="9"/>
  <c r="E164" i="9" s="1"/>
  <c r="B164" i="9" s="1"/>
  <c r="G163" i="9"/>
  <c r="E163" i="9" s="1"/>
  <c r="B163" i="9" s="1"/>
  <c r="G162" i="9"/>
  <c r="E162" i="9" s="1"/>
  <c r="B162" i="9" s="1"/>
  <c r="G161" i="9"/>
  <c r="E161" i="9" s="1"/>
  <c r="B161" i="9" s="1"/>
  <c r="G192" i="9"/>
  <c r="E192" i="9" s="1"/>
  <c r="G190" i="9"/>
  <c r="E190" i="9" s="1"/>
  <c r="B190" i="9" s="1"/>
  <c r="I10" i="9"/>
  <c r="B111" i="9"/>
  <c r="B248" i="9"/>
  <c r="B249" i="9"/>
  <c r="F254" i="9"/>
  <c r="B254" i="9" s="1"/>
  <c r="B259" i="9"/>
  <c r="B267" i="9"/>
  <c r="B306" i="9"/>
  <c r="F218" i="9"/>
  <c r="B218" i="9" s="1"/>
  <c r="F234" i="9"/>
  <c r="B234" i="9" s="1"/>
  <c r="B263" i="9"/>
  <c r="B271" i="9"/>
  <c r="B294" i="9"/>
  <c r="B302" i="9"/>
  <c r="G1453" i="1" l="1"/>
  <c r="D1435" i="1"/>
  <c r="I28" i="3"/>
  <c r="D43" i="8"/>
  <c r="G312" i="9" s="1"/>
  <c r="E312" i="9" s="1"/>
  <c r="G1530" i="1"/>
  <c r="H1483" i="1"/>
  <c r="G1483" i="1"/>
  <c r="H19" i="9"/>
  <c r="E19" i="9" s="1"/>
  <c r="B19" i="9" s="1"/>
  <c r="I34" i="3"/>
  <c r="C1517" i="1"/>
  <c r="G1501" i="1"/>
  <c r="H1501" i="1"/>
  <c r="H1227" i="1"/>
  <c r="G1227" i="1"/>
  <c r="G1223" i="1"/>
  <c r="H1223" i="1"/>
  <c r="H1013" i="1"/>
  <c r="G1013" i="1"/>
  <c r="D990" i="1"/>
  <c r="D985" i="1"/>
  <c r="I20" i="3"/>
  <c r="E6" i="5"/>
  <c r="B192" i="9"/>
  <c r="F644" i="4"/>
  <c r="H411" i="1"/>
  <c r="G411" i="1"/>
  <c r="E408" i="4"/>
  <c r="D403" i="1" s="1"/>
  <c r="E407" i="4"/>
  <c r="D402" i="1" s="1"/>
  <c r="H638" i="1"/>
  <c r="G638" i="1"/>
  <c r="H173" i="1"/>
  <c r="E151" i="4"/>
  <c r="D147" i="1" s="1"/>
  <c r="I16" i="3"/>
  <c r="G102" i="1"/>
  <c r="H102" i="1"/>
  <c r="H64" i="1"/>
  <c r="G64" i="1"/>
  <c r="E412" i="4"/>
  <c r="E639" i="4" s="1"/>
  <c r="H46" i="1"/>
  <c r="G46" i="1"/>
  <c r="F141" i="6"/>
  <c r="H28" i="3"/>
  <c r="C1435" i="1"/>
  <c r="F245" i="5"/>
  <c r="C1222" i="1"/>
  <c r="F118" i="5"/>
  <c r="C1096" i="1"/>
  <c r="D7" i="5"/>
  <c r="F12" i="5"/>
  <c r="C990" i="1"/>
  <c r="F421" i="4"/>
  <c r="D420" i="4"/>
  <c r="C415" i="1"/>
  <c r="F163" i="4"/>
  <c r="C159" i="1"/>
  <c r="I29" i="3"/>
  <c r="D1436" i="1"/>
  <c r="F299" i="4"/>
  <c r="D298" i="4"/>
  <c r="C294" i="1"/>
  <c r="F44" i="4"/>
  <c r="C40" i="1"/>
  <c r="D6" i="4"/>
  <c r="F7" i="4"/>
  <c r="C3" i="1"/>
  <c r="E635" i="4"/>
  <c r="D629" i="1" s="1"/>
  <c r="D414" i="1"/>
  <c r="E237" i="5"/>
  <c r="E175" i="5" s="1"/>
  <c r="D1152" i="1" s="1"/>
  <c r="D1215" i="1"/>
  <c r="G307" i="9"/>
  <c r="E307" i="9" s="1"/>
  <c r="B307" i="9" s="1"/>
  <c r="F177" i="5"/>
  <c r="D176" i="5"/>
  <c r="C1154" i="1"/>
  <c r="F238" i="5"/>
  <c r="F567" i="4"/>
  <c r="C561" i="1"/>
  <c r="F580" i="4"/>
  <c r="C574" i="1"/>
  <c r="F196" i="4"/>
  <c r="C192" i="1"/>
  <c r="E636" i="4"/>
  <c r="D630" i="1" s="1"/>
  <c r="D522" i="1"/>
  <c r="F213" i="9"/>
  <c r="B213" i="9" s="1"/>
  <c r="D237" i="5"/>
  <c r="F515" i="4"/>
  <c r="C509" i="1"/>
  <c r="D528" i="4"/>
  <c r="G21" i="9"/>
  <c r="H21" i="9"/>
  <c r="F152" i="4"/>
  <c r="D151" i="4"/>
  <c r="C148" i="1"/>
  <c r="I22" i="3"/>
  <c r="D1153" i="1"/>
  <c r="E316" i="9"/>
  <c r="B317" i="9"/>
  <c r="D68" i="5"/>
  <c r="F69" i="5"/>
  <c r="C1047" i="1"/>
  <c r="B315" i="9"/>
  <c r="E314" i="9"/>
  <c r="I10" i="3" s="1"/>
  <c r="I35" i="3"/>
  <c r="F351" i="4"/>
  <c r="D350" i="4"/>
  <c r="C346" i="1"/>
  <c r="F124" i="4"/>
  <c r="C120" i="1"/>
  <c r="C1518" i="1" l="1"/>
  <c r="G1518" i="1" s="1"/>
  <c r="G313" i="9"/>
  <c r="E313" i="9" s="1"/>
  <c r="B313" i="9" s="1"/>
  <c r="K1450" i="9"/>
  <c r="B312" i="9"/>
  <c r="G1517" i="1"/>
  <c r="H1517" i="1"/>
  <c r="H278" i="9"/>
  <c r="D984" i="1"/>
  <c r="I17" i="3"/>
  <c r="E289" i="4"/>
  <c r="E291" i="4" s="1"/>
  <c r="D287" i="1" s="1"/>
  <c r="D407" i="1"/>
  <c r="G120" i="1"/>
  <c r="H120" i="1"/>
  <c r="G509" i="1"/>
  <c r="H509" i="1"/>
  <c r="H574" i="1"/>
  <c r="G574" i="1"/>
  <c r="G40" i="1"/>
  <c r="H40" i="1"/>
  <c r="H990" i="1"/>
  <c r="G990" i="1"/>
  <c r="H1518" i="1"/>
  <c r="H11" i="3"/>
  <c r="H1154" i="1"/>
  <c r="G1154" i="1"/>
  <c r="H1215" i="1"/>
  <c r="G1215" i="1"/>
  <c r="G3" i="1"/>
  <c r="H3" i="1"/>
  <c r="H1436" i="1"/>
  <c r="G1436" i="1"/>
  <c r="G415" i="1"/>
  <c r="H415" i="1"/>
  <c r="H1222" i="1"/>
  <c r="G1222" i="1"/>
  <c r="H1047" i="1"/>
  <c r="G1047" i="1"/>
  <c r="G346" i="1"/>
  <c r="H346" i="1"/>
  <c r="G148" i="1"/>
  <c r="H148" i="1"/>
  <c r="E21" i="9"/>
  <c r="F237" i="5"/>
  <c r="H23" i="3"/>
  <c r="C1214" i="1"/>
  <c r="G192" i="1"/>
  <c r="H192" i="1"/>
  <c r="G561" i="1"/>
  <c r="H561" i="1"/>
  <c r="F176" i="5"/>
  <c r="D175" i="5"/>
  <c r="H22" i="3"/>
  <c r="C1153" i="1"/>
  <c r="I23" i="3"/>
  <c r="D1214" i="1"/>
  <c r="G294" i="1"/>
  <c r="H294" i="1"/>
  <c r="D635" i="4"/>
  <c r="F420" i="4"/>
  <c r="C414" i="1"/>
  <c r="F7" i="5"/>
  <c r="D6" i="5"/>
  <c r="H20" i="3"/>
  <c r="C985" i="1"/>
  <c r="D633" i="1"/>
  <c r="D408" i="4"/>
  <c r="F350" i="4"/>
  <c r="C345" i="1"/>
  <c r="F68" i="5"/>
  <c r="H21" i="3"/>
  <c r="C1046" i="1"/>
  <c r="D289" i="4"/>
  <c r="F151" i="4"/>
  <c r="H17" i="3"/>
  <c r="C147" i="1"/>
  <c r="D636" i="4"/>
  <c r="F528" i="4"/>
  <c r="C522" i="1"/>
  <c r="D290" i="4"/>
  <c r="D412" i="4"/>
  <c r="F6" i="4"/>
  <c r="H16" i="3"/>
  <c r="C2" i="1"/>
  <c r="F298" i="4"/>
  <c r="D407" i="4"/>
  <c r="C293" i="1"/>
  <c r="G159" i="1"/>
  <c r="H159" i="1"/>
  <c r="H1096" i="1"/>
  <c r="G1096" i="1"/>
  <c r="H1435" i="1"/>
  <c r="G1435" i="1"/>
  <c r="H9" i="3"/>
  <c r="E311" i="9" l="1"/>
  <c r="I11" i="3" s="1"/>
  <c r="D285" i="1"/>
  <c r="E290" i="4"/>
  <c r="D286" i="1" s="1"/>
  <c r="E413" i="4"/>
  <c r="D408" i="1" s="1"/>
  <c r="D639" i="4"/>
  <c r="F412" i="4"/>
  <c r="C407" i="1"/>
  <c r="G278" i="9"/>
  <c r="E278" i="9" s="1"/>
  <c r="G284" i="9"/>
  <c r="E284" i="9" s="1"/>
  <c r="B284" i="9" s="1"/>
  <c r="F6" i="5"/>
  <c r="C984" i="1"/>
  <c r="F635" i="4"/>
  <c r="C629" i="1"/>
  <c r="B21" i="9"/>
  <c r="N3" i="9"/>
  <c r="G2" i="1"/>
  <c r="H2" i="1"/>
  <c r="C286" i="1"/>
  <c r="F636" i="4"/>
  <c r="C630" i="1"/>
  <c r="D291" i="4"/>
  <c r="F289" i="4"/>
  <c r="D413" i="4"/>
  <c r="C285" i="1"/>
  <c r="G345" i="1"/>
  <c r="H345" i="1"/>
  <c r="H1153" i="1"/>
  <c r="G1153" i="1"/>
  <c r="H1214" i="1"/>
  <c r="G1214" i="1"/>
  <c r="H293" i="1"/>
  <c r="G293" i="1"/>
  <c r="G147" i="1"/>
  <c r="H147" i="1"/>
  <c r="H1046" i="1"/>
  <c r="G1046" i="1"/>
  <c r="H985" i="1"/>
  <c r="G985" i="1"/>
  <c r="G414" i="1"/>
  <c r="H414" i="1"/>
  <c r="K3" i="9"/>
  <c r="I9" i="3"/>
  <c r="F407" i="4"/>
  <c r="C402" i="1"/>
  <c r="H522" i="1"/>
  <c r="G522" i="1"/>
  <c r="F408" i="4"/>
  <c r="C403" i="1"/>
  <c r="F175" i="5"/>
  <c r="C1152" i="1"/>
  <c r="E414" i="4" l="1"/>
  <c r="D409" i="1" s="1"/>
  <c r="E415" i="4"/>
  <c r="D410" i="1" s="1"/>
  <c r="F290" i="4"/>
  <c r="E640" i="4"/>
  <c r="E642" i="4" s="1"/>
  <c r="F291" i="4"/>
  <c r="C287" i="1"/>
  <c r="G403" i="1"/>
  <c r="H403" i="1"/>
  <c r="G402" i="1"/>
  <c r="H402" i="1"/>
  <c r="G285" i="1"/>
  <c r="H285" i="1"/>
  <c r="G630" i="1"/>
  <c r="H630" i="1"/>
  <c r="D640" i="4"/>
  <c r="D415" i="4"/>
  <c r="F413" i="4"/>
  <c r="C408" i="1"/>
  <c r="H984" i="1"/>
  <c r="H8" i="3"/>
  <c r="G984" i="1"/>
  <c r="G407" i="1"/>
  <c r="H407" i="1"/>
  <c r="H1152" i="1"/>
  <c r="G1152" i="1"/>
  <c r="G286" i="1"/>
  <c r="H286" i="1"/>
  <c r="G629" i="1"/>
  <c r="H629" i="1"/>
  <c r="D414" i="4"/>
  <c r="E277" i="9"/>
  <c r="B278" i="9"/>
  <c r="D641" i="4"/>
  <c r="F639" i="4"/>
  <c r="C633" i="1"/>
  <c r="D636" i="1" l="1"/>
  <c r="E641" i="4"/>
  <c r="D634" i="1"/>
  <c r="M3" i="9"/>
  <c r="I8" i="3"/>
  <c r="F415" i="4"/>
  <c r="C410" i="1"/>
  <c r="G287" i="1"/>
  <c r="H287" i="1"/>
  <c r="G633" i="1"/>
  <c r="H633" i="1"/>
  <c r="D642" i="4"/>
  <c r="F640" i="4"/>
  <c r="C634" i="1"/>
  <c r="D645" i="4"/>
  <c r="C635" i="1"/>
  <c r="F414" i="4"/>
  <c r="C409" i="1"/>
  <c r="G408" i="1"/>
  <c r="H408" i="1"/>
  <c r="D635" i="1" l="1"/>
  <c r="G635" i="1" s="1"/>
  <c r="E645" i="4"/>
  <c r="F641" i="4"/>
  <c r="E646" i="4"/>
  <c r="G409" i="1"/>
  <c r="H409" i="1"/>
  <c r="H634" i="1"/>
  <c r="G634" i="1"/>
  <c r="G410" i="1"/>
  <c r="H410" i="1"/>
  <c r="H18" i="3"/>
  <c r="C639" i="1"/>
  <c r="F642" i="4"/>
  <c r="D646" i="4"/>
  <c r="C636" i="1"/>
  <c r="H635" i="1" l="1"/>
  <c r="I18" i="3"/>
  <c r="D639" i="1"/>
  <c r="H639" i="1" s="1"/>
  <c r="F645" i="4"/>
  <c r="D640" i="1"/>
  <c r="I19" i="3"/>
  <c r="H636" i="1"/>
  <c r="G636" i="1"/>
  <c r="F646" i="4"/>
  <c r="H19" i="3"/>
  <c r="C640" i="1"/>
  <c r="G276" i="9"/>
  <c r="E276" i="9" s="1"/>
  <c r="B276" i="9" s="1"/>
  <c r="G639" i="1" l="1"/>
  <c r="H7" i="3"/>
  <c r="J3" i="9" s="1"/>
  <c r="G640" i="1"/>
  <c r="H640" i="1"/>
  <c r="G274" i="9" l="1"/>
  <c r="M272" i="9"/>
  <c r="L272" i="9"/>
  <c r="H274" i="9"/>
  <c r="H18" i="9"/>
  <c r="G18" i="9"/>
  <c r="J6" i="9"/>
  <c r="I11" i="9"/>
  <c r="H17" i="9"/>
  <c r="K10" i="9"/>
  <c r="G16" i="9"/>
  <c r="I9" i="9"/>
  <c r="H16" i="9"/>
  <c r="G17" i="9"/>
  <c r="I13" i="9"/>
  <c r="I7" i="9"/>
  <c r="K13" i="9"/>
  <c r="K6" i="9"/>
  <c r="J11" i="9"/>
  <c r="I17" i="9"/>
  <c r="I5" i="9"/>
  <c r="K11" i="9"/>
  <c r="J17" i="9"/>
  <c r="K8" i="9"/>
  <c r="J13" i="9"/>
  <c r="J9" i="9"/>
  <c r="H15" i="9"/>
  <c r="K9" i="9"/>
  <c r="L15" i="9"/>
  <c r="J7" i="9"/>
  <c r="I12" i="9"/>
  <c r="K7" i="9"/>
  <c r="J12" i="9"/>
  <c r="K5" i="9"/>
  <c r="J10" i="9"/>
  <c r="M16" i="9"/>
  <c r="I8" i="9"/>
  <c r="M15" i="9"/>
  <c r="J8" i="9"/>
  <c r="G15" i="9"/>
  <c r="J5" i="9"/>
  <c r="L16" i="9"/>
  <c r="I6" i="9"/>
  <c r="K12" i="9"/>
  <c r="E6" i="9" l="1"/>
  <c r="B6" i="9" s="1"/>
  <c r="E10" i="9"/>
  <c r="B10" i="9" s="1"/>
  <c r="E13" i="9"/>
  <c r="B13" i="9" s="1"/>
  <c r="E16" i="9"/>
  <c r="F272" i="9"/>
  <c r="B272" i="9" s="1"/>
  <c r="E18" i="9"/>
  <c r="B18" i="9" s="1"/>
  <c r="E12" i="9"/>
  <c r="B12" i="9" s="1"/>
  <c r="F16" i="9"/>
  <c r="E15" i="9"/>
  <c r="E7" i="9"/>
  <c r="B7" i="9" s="1"/>
  <c r="E9" i="9"/>
  <c r="B9" i="9" s="1"/>
  <c r="E11" i="9"/>
  <c r="B11" i="9" s="1"/>
  <c r="F20" i="9"/>
  <c r="E17" i="9"/>
  <c r="B17" i="9" s="1"/>
  <c r="E8" i="9"/>
  <c r="B8" i="9" s="1"/>
  <c r="F15" i="9"/>
  <c r="E5" i="9"/>
  <c r="E274" i="9"/>
  <c r="B16" i="9" l="1"/>
  <c r="F14" i="9"/>
  <c r="F3" i="9" s="1"/>
  <c r="B274" i="9"/>
  <c r="E20" i="9"/>
  <c r="I7" i="3" s="1"/>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<sst xmlns="http://schemas.openxmlformats.org/spreadsheetml/2006/main" count="4369" uniqueCount="3421">
  <si>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</si>
  <si>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</si>
  <si>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</si>
  <si>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</si>
  <si>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</si>
  <si>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</si>
  <si>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</si>
  <si>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</si>
  <si>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</si>
  <si>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</si>
  <si>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</si>
  <si>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</si>
  <si>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</si>
  <si>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</si>
  <si>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</si>
  <si>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</si>
  <si>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</si>
  <si>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</si>
  <si>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</si>
  <si>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</si>
  <si>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</si>
  <si>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</si>
  <si>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</si>
  <si>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</si>
  <si>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</si>
  <si>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</si>
  <si>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</si>
  <si>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</si>
  <si>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</si>
  <si>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</si>
  <si>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</si>
  <si>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JOSIPA JURJA STROSSMAYERA U OSIJEKU - AKADEMIJA ZA UMJETNOST I KULTURU U OSIJEKU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</si>
  <si>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</si>
  <si>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</si>
  <si>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</si>
  <si>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</si>
  <si>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</si>
  <si>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</si>
  <si>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</si>
  <si>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</si>
  <si>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</si>
  <si>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</si>
  <si>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</si>
  <si>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</si>
  <si>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</si>
  <si>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</si>
  <si>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</si>
  <si>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</si>
  <si>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</si>
  <si>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50215 - SVEUČILIŠTE JOSIPA JURJA STROSSMAYERA U OSIJEKU - AKADEMIJA ZA UMJETNOST I KULTURU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</si>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</sst>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5374861.8899999997</v>
      </c>
      <c r="D2" s="6">
        <f>'PR-RAS'!E6</f>
        <v>6080955.1999999993</v>
      </c>
      <c r="E2" s="6">
        <v>0</v>
      </c>
      <c r="F2" s="6">
        <v>0</v>
      </c>
      <c r="G2" s="7">
        <f t="shared" ref="G2:G264" si="0">(B2/1000)*(C2*1+D2*2)</f>
        <v>17536.772290000001</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177572.05000000002</v>
      </c>
      <c r="D46" s="1">
        <f>'PR-RAS'!E50</f>
        <v>233085.09</v>
      </c>
      <c r="E46" s="1">
        <v>0</v>
      </c>
      <c r="F46" s="1">
        <v>0</v>
      </c>
      <c r="G46" s="2">
        <f t="shared" si="0"/>
        <v>28968.40035</v>
      </c>
      <c r="H46" s="2">
        <f t="shared" si="1"/>
        <v>0.14000000001396984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34409.620000000003</v>
      </c>
      <c r="D50" s="1">
        <f>'PR-RAS'!E54</f>
        <v>132631.06</v>
      </c>
      <c r="E50" s="1">
        <v>0</v>
      </c>
      <c r="F50" s="1">
        <v>0</v>
      </c>
      <c r="G50" s="2">
        <f t="shared" si="0"/>
        <v>14683.91526</v>
      </c>
      <c r="H50" s="2">
        <f t="shared" si="1"/>
        <v>0.43999999999505235</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34409.620000000003</v>
      </c>
      <c r="D53" s="1">
        <f>'PR-RAS'!E57</f>
        <v>132631.06</v>
      </c>
      <c r="E53" s="1">
        <v>0</v>
      </c>
      <c r="F53" s="1">
        <v>0</v>
      </c>
      <c r="G53" s="2">
        <f t="shared" si="0"/>
        <v>15582.930479999999</v>
      </c>
      <c r="H53" s="2">
        <f t="shared" si="1"/>
        <v>0.43999999999505235</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31242.95</v>
      </c>
      <c r="D64" s="1">
        <f>'PR-RAS'!E68</f>
        <v>17330.22</v>
      </c>
      <c r="E64" s="1">
        <v>0</v>
      </c>
      <c r="F64" s="1">
        <v>0</v>
      </c>
      <c r="G64" s="2">
        <f t="shared" si="0"/>
        <v>4151.9135699999997</v>
      </c>
      <c r="H64" s="2">
        <f t="shared" si="1"/>
        <v>0.27000000000043656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31242.95</v>
      </c>
      <c r="D65" s="1">
        <f>'PR-RAS'!E69</f>
        <v>17330.22</v>
      </c>
      <c r="E65" s="1">
        <v>0</v>
      </c>
      <c r="F65" s="1">
        <v>0</v>
      </c>
      <c r="G65" s="2">
        <f t="shared" si="0"/>
        <v>4217.8169600000001</v>
      </c>
      <c r="H65" s="2">
        <f t="shared" si="1"/>
        <v>0.27000000000043656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111919.48000000001</v>
      </c>
      <c r="D73" s="1">
        <f>'PR-RAS'!E77</f>
        <v>83123.81</v>
      </c>
      <c r="E73" s="1">
        <v>0</v>
      </c>
      <c r="F73" s="1">
        <v>0</v>
      </c>
      <c r="G73" s="2">
        <f t="shared" si="0"/>
        <v>20028.031199999998</v>
      </c>
      <c r="H73" s="2">
        <f t="shared" si="1"/>
        <v>0.67000000001280569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62285.15</v>
      </c>
      <c r="D74" s="1">
        <f>'PR-RAS'!E78</f>
        <v>56656.89</v>
      </c>
      <c r="E74" s="1">
        <v>0</v>
      </c>
      <c r="F74" s="1">
        <v>0</v>
      </c>
      <c r="G74" s="2">
        <f t="shared" si="0"/>
        <v>12818.721889999999</v>
      </c>
      <c r="H74" s="2">
        <f t="shared" si="1"/>
        <v>0.26000000000203727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49634.33</v>
      </c>
      <c r="D76" s="1">
        <f>'PR-RAS'!E80</f>
        <v>26466.92</v>
      </c>
      <c r="E76" s="1">
        <v>0</v>
      </c>
      <c r="F76" s="1">
        <v>0</v>
      </c>
      <c r="G76" s="2">
        <f t="shared" si="0"/>
        <v>7692.6127499999993</v>
      </c>
      <c r="H76" s="2">
        <f t="shared" si="1"/>
        <v>0.41000000000349246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2.8</v>
      </c>
      <c r="D78" s="1">
        <f>'PR-RAS'!E82</f>
        <v>1.83</v>
      </c>
      <c r="E78" s="1">
        <v>0</v>
      </c>
      <c r="F78" s="1">
        <v>0</v>
      </c>
      <c r="G78" s="2">
        <f t="shared" si="0"/>
        <v>0.49741999999999997</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2.8</v>
      </c>
      <c r="D79" s="1">
        <f>'PR-RAS'!E83</f>
        <v>1.83</v>
      </c>
      <c r="E79" s="1">
        <v>0</v>
      </c>
      <c r="F79" s="1">
        <v>0</v>
      </c>
      <c r="G79" s="2">
        <f t="shared" si="0"/>
        <v>0.50387999999999999</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0.88</v>
      </c>
      <c r="D80" s="1">
        <f>'PR-RAS'!E84</f>
        <v>1.83</v>
      </c>
      <c r="E80" s="1">
        <v>0</v>
      </c>
      <c r="F80" s="1">
        <v>0</v>
      </c>
      <c r="G80" s="2">
        <f t="shared" si="0"/>
        <v>0.35865999999999998</v>
      </c>
      <c r="H80" s="2">
        <f t="shared" si="1"/>
        <v>0.28999999999999992</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1.92</v>
      </c>
      <c r="D86" s="1">
        <f>'PR-RAS'!E90</f>
        <v>0</v>
      </c>
      <c r="E86" s="1">
        <v>0</v>
      </c>
      <c r="F86" s="1">
        <v>0</v>
      </c>
      <c r="G86" s="2">
        <f t="shared" si="0"/>
        <v>0.16320000000000001</v>
      </c>
      <c r="H86" s="2">
        <f t="shared" si="1"/>
        <v>8.0000000000000071E-2</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375415.52</v>
      </c>
      <c r="D102" s="1">
        <f>'PR-RAS'!E106</f>
        <v>369198.46</v>
      </c>
      <c r="E102" s="1">
        <v>0</v>
      </c>
      <c r="F102" s="1">
        <v>0</v>
      </c>
      <c r="G102" s="2">
        <f t="shared" si="0"/>
        <v>112495.05644</v>
      </c>
      <c r="H102" s="2">
        <f t="shared" si="1"/>
        <v>0.94000000000232831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375415.52</v>
      </c>
      <c r="D108" s="1">
        <f>'PR-RAS'!E112</f>
        <v>369198.46</v>
      </c>
      <c r="E108" s="1">
        <v>0</v>
      </c>
      <c r="F108" s="1">
        <v>0</v>
      </c>
      <c r="G108" s="2">
        <f t="shared" si="0"/>
        <v>119177.93107999999</v>
      </c>
      <c r="H108" s="2">
        <f t="shared" si="1"/>
        <v>0.94000000000232831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375415.52</v>
      </c>
      <c r="D113" s="1">
        <f>'PR-RAS'!E117</f>
        <v>369198.46</v>
      </c>
      <c r="E113" s="1">
        <v>0</v>
      </c>
      <c r="F113" s="1">
        <v>0</v>
      </c>
      <c r="G113" s="2">
        <f t="shared" si="0"/>
        <v>124746.99328</v>
      </c>
      <c r="H113" s="2">
        <f t="shared" si="1"/>
        <v>0.94000000000232831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36813.68</v>
      </c>
      <c r="D120" s="1">
        <f>'PR-RAS'!E124</f>
        <v>44621.31</v>
      </c>
      <c r="E120" s="1">
        <v>0</v>
      </c>
      <c r="F120" s="1">
        <v>0</v>
      </c>
      <c r="G120" s="2">
        <f t="shared" si="0"/>
        <v>15000.699699999997</v>
      </c>
      <c r="H120" s="2">
        <f t="shared" si="1"/>
        <v>0.62999999999738066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35367</v>
      </c>
      <c r="D121" s="1">
        <f>'PR-RAS'!E125</f>
        <v>44201.31</v>
      </c>
      <c r="E121" s="1">
        <v>0</v>
      </c>
      <c r="F121" s="1">
        <v>0</v>
      </c>
      <c r="G121" s="2">
        <f t="shared" si="0"/>
        <v>14852.354399999998</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33.97</v>
      </c>
      <c r="D122" s="1">
        <f>'PR-RAS'!E126</f>
        <v>0</v>
      </c>
      <c r="E122" s="1">
        <v>0</v>
      </c>
      <c r="F122" s="1">
        <v>0</v>
      </c>
      <c r="G122" s="2">
        <f t="shared" si="0"/>
        <v>4.1103699999999996</v>
      </c>
      <c r="H122" s="2">
        <f t="shared" si="1"/>
        <v>3.0000000000001137E-2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35333.03</v>
      </c>
      <c r="D123" s="1">
        <f>'PR-RAS'!E127</f>
        <v>44201.31</v>
      </c>
      <c r="E123" s="1">
        <v>0</v>
      </c>
      <c r="F123" s="1">
        <v>0</v>
      </c>
      <c r="G123" s="2">
        <f t="shared" si="0"/>
        <v>15095.749299999999</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1446.68</v>
      </c>
      <c r="D124" s="1">
        <f>'PR-RAS'!E128</f>
        <v>420</v>
      </c>
      <c r="E124" s="1">
        <v>0</v>
      </c>
      <c r="F124" s="1">
        <v>0</v>
      </c>
      <c r="G124" s="2">
        <f t="shared" si="0"/>
        <v>281.26164000000006</v>
      </c>
      <c r="H124" s="2">
        <f t="shared" si="1"/>
        <v>0.31999999999993634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1446.68</v>
      </c>
      <c r="D125" s="1">
        <f>'PR-RAS'!E129</f>
        <v>420</v>
      </c>
      <c r="E125" s="1">
        <v>0</v>
      </c>
      <c r="F125" s="1">
        <v>0</v>
      </c>
      <c r="G125" s="2">
        <f t="shared" si="0"/>
        <v>283.54832000000005</v>
      </c>
      <c r="H125" s="2">
        <f t="shared" si="1"/>
        <v>0.31999999999993634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4781712.7699999996</v>
      </c>
      <c r="D129" s="1">
        <f>'PR-RAS'!E133</f>
        <v>5433696.1699999999</v>
      </c>
      <c r="E129" s="1">
        <v>0</v>
      </c>
      <c r="F129" s="1">
        <v>0</v>
      </c>
      <c r="G129" s="2">
        <f t="shared" si="0"/>
        <v>2003085.4540800001</v>
      </c>
      <c r="H129" s="2">
        <f t="shared" si="1"/>
        <v>0.40000000037252903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4781712.7699999996</v>
      </c>
      <c r="D130" s="1">
        <f>'PR-RAS'!E134</f>
        <v>5433696.1699999999</v>
      </c>
      <c r="E130" s="1">
        <v>0</v>
      </c>
      <c r="F130" s="1">
        <v>0</v>
      </c>
      <c r="G130" s="2">
        <f t="shared" si="0"/>
        <v>2018734.5591899999</v>
      </c>
      <c r="H130" s="2">
        <f t="shared" si="1"/>
        <v>0.40000000037252903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4781712.7699999996</v>
      </c>
      <c r="D131" s="1">
        <f>'PR-RAS'!E135</f>
        <v>5433696.1699999999</v>
      </c>
      <c r="E131" s="1">
        <v>0</v>
      </c>
      <c r="F131" s="1">
        <v>0</v>
      </c>
      <c r="G131" s="2">
        <f t="shared" si="0"/>
        <v>2034383.6643000001</v>
      </c>
      <c r="H131" s="2">
        <f t="shared" si="1"/>
        <v>0.40000000037252903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3345.07</v>
      </c>
      <c r="D135" s="1">
        <f>'PR-RAS'!E139</f>
        <v>352.34</v>
      </c>
      <c r="E135" s="1">
        <v>0</v>
      </c>
      <c r="F135" s="1">
        <v>0</v>
      </c>
      <c r="G135" s="2">
        <f t="shared" si="0"/>
        <v>542.66650000000004</v>
      </c>
      <c r="H135" s="2">
        <f t="shared" si="1"/>
        <v>0.4100000000001387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3345.07</v>
      </c>
      <c r="D146" s="1">
        <f>'PR-RAS'!E150</f>
        <v>352.34</v>
      </c>
      <c r="E146" s="1">
        <v>0</v>
      </c>
      <c r="F146" s="1">
        <v>0</v>
      </c>
      <c r="G146" s="2">
        <f t="shared" si="0"/>
        <v>587.21375</v>
      </c>
      <c r="H146" s="2">
        <f t="shared" si="1"/>
        <v>0.4100000000001387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5256593.8</v>
      </c>
      <c r="D147" s="1">
        <f>'PR-RAS'!E151</f>
        <v>5873177.7999999998</v>
      </c>
      <c r="E147" s="1">
        <v>0</v>
      </c>
      <c r="F147" s="1">
        <v>0</v>
      </c>
      <c r="G147" s="2">
        <f t="shared" si="0"/>
        <v>2482430.6123999995</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4326200.12</v>
      </c>
      <c r="D148" s="1">
        <f>'PR-RAS'!E152</f>
        <v>4945093.91</v>
      </c>
      <c r="E148" s="1">
        <v>0</v>
      </c>
      <c r="F148" s="1">
        <v>0</v>
      </c>
      <c r="G148" s="2">
        <f t="shared" si="0"/>
        <v>2089809.02718</v>
      </c>
      <c r="H148" s="2">
        <f t="shared" si="1"/>
        <v>0.2099999999627471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3591534.04</v>
      </c>
      <c r="D149" s="1">
        <f>'PR-RAS'!E153</f>
        <v>4088527.75</v>
      </c>
      <c r="E149" s="1">
        <v>0</v>
      </c>
      <c r="F149" s="1">
        <v>0</v>
      </c>
      <c r="G149" s="2">
        <f t="shared" si="0"/>
        <v>1741751.2519199997</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3591534.04</v>
      </c>
      <c r="D150" s="1">
        <f>'PR-RAS'!E154</f>
        <v>4088527.75</v>
      </c>
      <c r="E150" s="1">
        <v>0</v>
      </c>
      <c r="F150" s="1">
        <v>0</v>
      </c>
      <c r="G150" s="2">
        <f t="shared" si="0"/>
        <v>1753519.8414599998</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142062.28</v>
      </c>
      <c r="D154" s="1">
        <f>'PR-RAS'!E158</f>
        <v>181954.6</v>
      </c>
      <c r="E154" s="1">
        <v>0</v>
      </c>
      <c r="F154" s="1">
        <v>0</v>
      </c>
      <c r="G154" s="2">
        <f t="shared" si="0"/>
        <v>77413.636440000002</v>
      </c>
      <c r="H154" s="2">
        <f t="shared" si="1"/>
        <v>0.67999999999301508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592603.80000000005</v>
      </c>
      <c r="D155" s="1">
        <f>'PR-RAS'!E159</f>
        <v>674611.56</v>
      </c>
      <c r="E155" s="1">
        <v>0</v>
      </c>
      <c r="F155" s="1">
        <v>0</v>
      </c>
      <c r="G155" s="2">
        <f t="shared" si="0"/>
        <v>299041.34568000003</v>
      </c>
      <c r="H155" s="2">
        <f t="shared" si="1"/>
        <v>0.63999999989755452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4.54</v>
      </c>
      <c r="E156" s="1">
        <v>0</v>
      </c>
      <c r="F156" s="1">
        <v>0</v>
      </c>
      <c r="G156" s="2">
        <f t="shared" si="0"/>
        <v>1.4074</v>
      </c>
      <c r="H156" s="2">
        <f t="shared" si="1"/>
        <v>0.45999999999999996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592603.80000000005</v>
      </c>
      <c r="D157" s="1">
        <f>'PR-RAS'!E161</f>
        <v>674607.02</v>
      </c>
      <c r="E157" s="1">
        <v>0</v>
      </c>
      <c r="F157" s="1">
        <v>0</v>
      </c>
      <c r="G157" s="2">
        <f t="shared" si="0"/>
        <v>302923.58304</v>
      </c>
      <c r="H157" s="2">
        <f t="shared" si="1"/>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925788.2</v>
      </c>
      <c r="D159" s="1">
        <f>'PR-RAS'!E163</f>
        <v>920598.17999999993</v>
      </c>
      <c r="E159" s="1">
        <v>0</v>
      </c>
      <c r="F159" s="1">
        <v>0</v>
      </c>
      <c r="G159" s="2">
        <f t="shared" si="0"/>
        <v>437183.56047999993</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167476.74999999997</v>
      </c>
      <c r="D160" s="1">
        <f>'PR-RAS'!E164</f>
        <v>171819.88999999998</v>
      </c>
      <c r="E160" s="1">
        <v>0</v>
      </c>
      <c r="F160" s="1">
        <v>0</v>
      </c>
      <c r="G160" s="2">
        <f t="shared" si="0"/>
        <v>81267.528269999981</v>
      </c>
      <c r="H160" s="2">
        <f t="shared" si="1"/>
        <v>0.36000000004423782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88889.7</v>
      </c>
      <c r="D161" s="1">
        <f>'PR-RAS'!E165</f>
        <v>91961.82</v>
      </c>
      <c r="E161" s="1">
        <v>0</v>
      </c>
      <c r="F161" s="1">
        <v>0</v>
      </c>
      <c r="G161" s="2">
        <f t="shared" si="0"/>
        <v>43650.134400000003</v>
      </c>
      <c r="H161" s="2">
        <f t="shared" si="1"/>
        <v>0.47999999999592546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72854.73</v>
      </c>
      <c r="D162" s="1">
        <f>'PR-RAS'!E166</f>
        <v>72827.73</v>
      </c>
      <c r="E162" s="1">
        <v>0</v>
      </c>
      <c r="F162" s="1">
        <v>0</v>
      </c>
      <c r="G162" s="2">
        <f t="shared" si="0"/>
        <v>35180.140590000003</v>
      </c>
      <c r="H162" s="2">
        <f t="shared" si="1"/>
        <v>0.54000000000814907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4819.05</v>
      </c>
      <c r="D163" s="1">
        <f>'PR-RAS'!E167</f>
        <v>5932.15</v>
      </c>
      <c r="E163" s="1">
        <v>0</v>
      </c>
      <c r="F163" s="1">
        <v>0</v>
      </c>
      <c r="G163" s="2">
        <f t="shared" si="0"/>
        <v>2702.7026999999998</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913.27</v>
      </c>
      <c r="D164" s="1">
        <f>'PR-RAS'!E168</f>
        <v>1098.19</v>
      </c>
      <c r="E164" s="1">
        <v>0</v>
      </c>
      <c r="F164" s="1">
        <v>0</v>
      </c>
      <c r="G164" s="2">
        <f t="shared" si="0"/>
        <v>506.87295000000006</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146563.1</v>
      </c>
      <c r="D165" s="1">
        <f>'PR-RAS'!E169</f>
        <v>148519.42000000001</v>
      </c>
      <c r="E165" s="1">
        <v>0</v>
      </c>
      <c r="F165" s="1">
        <v>0</v>
      </c>
      <c r="G165" s="2">
        <f t="shared" si="0"/>
        <v>72750.718160000019</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26414.03</v>
      </c>
      <c r="D166" s="1">
        <f>'PR-RAS'!E170</f>
        <v>28699.29</v>
      </c>
      <c r="E166" s="1">
        <v>0</v>
      </c>
      <c r="F166" s="1">
        <v>0</v>
      </c>
      <c r="G166" s="2">
        <f t="shared" si="0"/>
        <v>13829.08065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10239.33</v>
      </c>
      <c r="D167" s="1">
        <f>'PR-RAS'!E171</f>
        <v>10775.78</v>
      </c>
      <c r="E167" s="1">
        <v>0</v>
      </c>
      <c r="F167" s="1">
        <v>0</v>
      </c>
      <c r="G167" s="2">
        <f t="shared" si="0"/>
        <v>5277.2877399999998</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80589.91</v>
      </c>
      <c r="D168" s="1">
        <f>'PR-RAS'!E172</f>
        <v>83925.440000000002</v>
      </c>
      <c r="E168" s="1">
        <v>0</v>
      </c>
      <c r="F168" s="1">
        <v>0</v>
      </c>
      <c r="G168" s="2">
        <f t="shared" si="0"/>
        <v>41489.611930000006</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24266.42</v>
      </c>
      <c r="D169" s="1">
        <f>'PR-RAS'!E173</f>
        <v>15548.96</v>
      </c>
      <c r="E169" s="1">
        <v>0</v>
      </c>
      <c r="F169" s="1">
        <v>0</v>
      </c>
      <c r="G169" s="2">
        <f t="shared" si="0"/>
        <v>9301.2091199999995</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4333.34</v>
      </c>
      <c r="D170" s="1">
        <f>'PR-RAS'!E174</f>
        <v>8645.25</v>
      </c>
      <c r="E170" s="1">
        <v>0</v>
      </c>
      <c r="F170" s="1">
        <v>0</v>
      </c>
      <c r="G170" s="2">
        <f t="shared" si="0"/>
        <v>3654.4289600000002</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720.07</v>
      </c>
      <c r="D172" s="1">
        <f>'PR-RAS'!E176</f>
        <v>924.7</v>
      </c>
      <c r="E172" s="1">
        <v>0</v>
      </c>
      <c r="F172" s="1">
        <v>0</v>
      </c>
      <c r="G172" s="2">
        <f t="shared" si="0"/>
        <v>439.37937000000005</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473936.82999999996</v>
      </c>
      <c r="D173" s="1">
        <f>'PR-RAS'!E177</f>
        <v>442730.87999999995</v>
      </c>
      <c r="E173" s="1">
        <v>0</v>
      </c>
      <c r="F173" s="1">
        <v>0</v>
      </c>
      <c r="G173" s="2">
        <f t="shared" si="0"/>
        <v>233816.55747999996</v>
      </c>
      <c r="H173" s="2">
        <f t="shared" si="1"/>
        <v>0.29000000009546056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21085.360000000001</v>
      </c>
      <c r="D174" s="1">
        <f>'PR-RAS'!E178</f>
        <v>20116.91</v>
      </c>
      <c r="E174" s="1">
        <v>0</v>
      </c>
      <c r="F174" s="1">
        <v>0</v>
      </c>
      <c r="G174" s="2">
        <f t="shared" si="0"/>
        <v>10608.218139999999</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35531.199999999997</v>
      </c>
      <c r="D175" s="1">
        <f>'PR-RAS'!E179</f>
        <v>14898.62</v>
      </c>
      <c r="E175" s="1">
        <v>0</v>
      </c>
      <c r="F175" s="1">
        <v>0</v>
      </c>
      <c r="G175" s="2">
        <f t="shared" si="0"/>
        <v>11367.14856</v>
      </c>
      <c r="H175" s="2">
        <f t="shared" si="1"/>
        <v>0.57999999999628926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28013.62</v>
      </c>
      <c r="D176" s="1">
        <f>'PR-RAS'!E180</f>
        <v>19350.61</v>
      </c>
      <c r="E176" s="1">
        <v>0</v>
      </c>
      <c r="F176" s="1">
        <v>0</v>
      </c>
      <c r="G176" s="2">
        <f t="shared" si="0"/>
        <v>11675.096999999998</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14468.64</v>
      </c>
      <c r="D177" s="1">
        <f>'PR-RAS'!E181</f>
        <v>16404.810000000001</v>
      </c>
      <c r="E177" s="1">
        <v>0</v>
      </c>
      <c r="F177" s="1">
        <v>0</v>
      </c>
      <c r="G177" s="2">
        <f t="shared" si="0"/>
        <v>8320.9737600000008</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23631.8</v>
      </c>
      <c r="D178" s="1">
        <f>'PR-RAS'!E182</f>
        <v>16339.4</v>
      </c>
      <c r="E178" s="1">
        <v>0</v>
      </c>
      <c r="F178" s="1">
        <v>0</v>
      </c>
      <c r="G178" s="2">
        <f t="shared" si="0"/>
        <v>9966.9761999999992</v>
      </c>
      <c r="H178" s="2">
        <f t="shared" si="1"/>
        <v>0.6000000000003638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10140.69</v>
      </c>
      <c r="D179" s="1">
        <f>'PR-RAS'!E183</f>
        <v>15981.11</v>
      </c>
      <c r="E179" s="1">
        <v>0</v>
      </c>
      <c r="F179" s="1">
        <v>0</v>
      </c>
      <c r="G179" s="2">
        <f t="shared" si="0"/>
        <v>7494.3179800000007</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284463.28999999998</v>
      </c>
      <c r="D180" s="1">
        <f>'PR-RAS'!E184</f>
        <v>297754.25</v>
      </c>
      <c r="E180" s="1">
        <v>0</v>
      </c>
      <c r="F180" s="1">
        <v>0</v>
      </c>
      <c r="G180" s="2">
        <f t="shared" si="0"/>
        <v>157514.95040999999</v>
      </c>
      <c r="H180" s="2">
        <f t="shared" si="1"/>
        <v>0.53999999997904524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1837.26</v>
      </c>
      <c r="D181" s="1">
        <f>'PR-RAS'!E185</f>
        <v>1553.07</v>
      </c>
      <c r="E181" s="1">
        <v>0</v>
      </c>
      <c r="F181" s="1">
        <v>0</v>
      </c>
      <c r="G181" s="2">
        <f t="shared" si="0"/>
        <v>889.8119999999999</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54764.97</v>
      </c>
      <c r="D182" s="1">
        <f>'PR-RAS'!E186</f>
        <v>40332.1</v>
      </c>
      <c r="E182" s="1">
        <v>0</v>
      </c>
      <c r="F182" s="1">
        <v>0</v>
      </c>
      <c r="G182" s="2">
        <f t="shared" si="0"/>
        <v>24512.679769999995</v>
      </c>
      <c r="H182" s="2">
        <f t="shared" si="1"/>
        <v>0.12999999999738066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63369.03</v>
      </c>
      <c r="D183" s="1">
        <f>'PR-RAS'!E187</f>
        <v>85185.72</v>
      </c>
      <c r="E183" s="1">
        <v>0</v>
      </c>
      <c r="F183" s="1">
        <v>0</v>
      </c>
      <c r="G183" s="2">
        <f t="shared" si="0"/>
        <v>42540.76554</v>
      </c>
      <c r="H183" s="2">
        <f t="shared" si="1"/>
        <v>0.30999999999767169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74442.489999999991</v>
      </c>
      <c r="D184" s="1">
        <f>'PR-RAS'!E188</f>
        <v>72342.26999999999</v>
      </c>
      <c r="E184" s="1">
        <v>0</v>
      </c>
      <c r="F184" s="1">
        <v>0</v>
      </c>
      <c r="G184" s="2">
        <f t="shared" si="0"/>
        <v>40100.24648999999</v>
      </c>
      <c r="H184" s="2">
        <f t="shared" si="1"/>
        <v>0.7599999999802094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891.61</v>
      </c>
      <c r="D186" s="1">
        <f>'PR-RAS'!E190</f>
        <v>0</v>
      </c>
      <c r="E186" s="1">
        <v>0</v>
      </c>
      <c r="F186" s="1">
        <v>0</v>
      </c>
      <c r="G186" s="2">
        <f t="shared" si="0"/>
        <v>164.94784999999999</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25105.54</v>
      </c>
      <c r="D187" s="1">
        <f>'PR-RAS'!E191</f>
        <v>27408.25</v>
      </c>
      <c r="E187" s="1">
        <v>0</v>
      </c>
      <c r="F187" s="1">
        <v>0</v>
      </c>
      <c r="G187" s="2">
        <f t="shared" si="0"/>
        <v>14865.499440000001</v>
      </c>
      <c r="H187" s="2">
        <f t="shared" si="1"/>
        <v>0.70999999999912689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942.33</v>
      </c>
      <c r="D188" s="1">
        <f>'PR-RAS'!E192</f>
        <v>952.54</v>
      </c>
      <c r="E188" s="1">
        <v>0</v>
      </c>
      <c r="F188" s="1">
        <v>0</v>
      </c>
      <c r="G188" s="2">
        <f t="shared" si="0"/>
        <v>532.46566999999993</v>
      </c>
      <c r="H188" s="2">
        <f t="shared" si="1"/>
        <v>0.79000000000007731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6151.7</v>
      </c>
      <c r="D189" s="1">
        <f>'PR-RAS'!E193</f>
        <v>7382.06</v>
      </c>
      <c r="E189" s="1">
        <v>0</v>
      </c>
      <c r="F189" s="1">
        <v>0</v>
      </c>
      <c r="G189" s="2">
        <f t="shared" si="0"/>
        <v>3932.17416</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41351.31</v>
      </c>
      <c r="D191" s="1">
        <f>'PR-RAS'!E195</f>
        <v>36599.42</v>
      </c>
      <c r="E191" s="1">
        <v>0</v>
      </c>
      <c r="F191" s="1">
        <v>0</v>
      </c>
      <c r="G191" s="2">
        <f t="shared" si="0"/>
        <v>21764.5285</v>
      </c>
      <c r="H191" s="2">
        <f t="shared" si="1"/>
        <v>0.72999999999592546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2128.7199999999998</v>
      </c>
      <c r="D192" s="1">
        <f>'PR-RAS'!E196</f>
        <v>2533.4299999999998</v>
      </c>
      <c r="E192" s="1">
        <v>0</v>
      </c>
      <c r="F192" s="1">
        <v>0</v>
      </c>
      <c r="G192" s="2">
        <f t="shared" si="0"/>
        <v>1374.3557800000001</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65.75</v>
      </c>
      <c r="D198" s="1">
        <f>'PR-RAS'!E202</f>
        <v>90.66</v>
      </c>
      <c r="E198" s="1">
        <v>0</v>
      </c>
      <c r="F198" s="1">
        <v>0</v>
      </c>
      <c r="G198" s="2">
        <f t="shared" si="0"/>
        <v>48.672789999999999</v>
      </c>
      <c r="H198" s="2">
        <f t="shared" si="1"/>
        <v>0.59000000000000341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65.75</v>
      </c>
      <c r="D201" s="1">
        <f>'PR-RAS'!E205</f>
        <v>90.66</v>
      </c>
      <c r="E201" s="1">
        <v>0</v>
      </c>
      <c r="F201" s="1">
        <v>0</v>
      </c>
      <c r="G201" s="2">
        <f t="shared" si="0"/>
        <v>49.414000000000001</v>
      </c>
      <c r="H201" s="2">
        <f t="shared" si="1"/>
        <v>0.59000000000000341</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2062.9699999999998</v>
      </c>
      <c r="D206" s="1">
        <f>'PR-RAS'!E210</f>
        <v>2442.77</v>
      </c>
      <c r="E206" s="1">
        <v>0</v>
      </c>
      <c r="F206" s="1">
        <v>0</v>
      </c>
      <c r="G206" s="2">
        <f t="shared" si="0"/>
        <v>1424.4445499999999</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2058.7199999999998</v>
      </c>
      <c r="D207" s="1">
        <f>'PR-RAS'!E211</f>
        <v>2367.62</v>
      </c>
      <c r="E207" s="1">
        <v>0</v>
      </c>
      <c r="F207" s="1">
        <v>0</v>
      </c>
      <c r="G207" s="2">
        <f t="shared" si="0"/>
        <v>1399.5557599999997</v>
      </c>
      <c r="H207" s="2">
        <f t="shared" si="1"/>
        <v>0.66000000000030923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4.2300000000000004</v>
      </c>
      <c r="D208" s="1">
        <f>'PR-RAS'!E212</f>
        <v>60.39</v>
      </c>
      <c r="E208" s="1">
        <v>0</v>
      </c>
      <c r="F208" s="1">
        <v>0</v>
      </c>
      <c r="G208" s="2">
        <f t="shared" si="0"/>
        <v>25.87707</v>
      </c>
      <c r="H208" s="2">
        <f t="shared" si="1"/>
        <v>0.62000000000000099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0.02</v>
      </c>
      <c r="D209" s="1">
        <f>'PR-RAS'!E213</f>
        <v>14.76</v>
      </c>
      <c r="E209" s="1">
        <v>0</v>
      </c>
      <c r="F209" s="1">
        <v>0</v>
      </c>
      <c r="G209" s="2">
        <f t="shared" si="0"/>
        <v>6.1443199999999996</v>
      </c>
      <c r="H209" s="2">
        <f t="shared" si="1"/>
        <v>0.26000000000000023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2363.9499999999998</v>
      </c>
      <c r="D248" s="1">
        <f>'PR-RAS'!E252</f>
        <v>4937.28</v>
      </c>
      <c r="E248" s="1">
        <v>0</v>
      </c>
      <c r="F248" s="1">
        <v>0</v>
      </c>
      <c r="G248" s="2">
        <f t="shared" si="0"/>
        <v>3022.9119699999997</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2363.9499999999998</v>
      </c>
      <c r="D255" s="1">
        <f>'PR-RAS'!E259</f>
        <v>4937.28</v>
      </c>
      <c r="E255" s="1">
        <v>0</v>
      </c>
      <c r="F255" s="1">
        <v>0</v>
      </c>
      <c r="G255" s="2">
        <f t="shared" si="0"/>
        <v>3108.5815399999997</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2363.9499999999998</v>
      </c>
      <c r="D256" s="1">
        <f>'PR-RAS'!E260</f>
        <v>4937.28</v>
      </c>
      <c r="E256" s="1">
        <v>0</v>
      </c>
      <c r="F256" s="1">
        <v>0</v>
      </c>
      <c r="G256" s="2">
        <f t="shared" si="0"/>
        <v>3120.8200499999998</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112.81</v>
      </c>
      <c r="D259" s="1">
        <f>'PR-RAS'!E263</f>
        <v>15</v>
      </c>
      <c r="E259" s="1">
        <v>0</v>
      </c>
      <c r="F259" s="1">
        <v>0</v>
      </c>
      <c r="G259" s="2">
        <f t="shared" si="0"/>
        <v>36.84498</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79.63</v>
      </c>
      <c r="D260" s="1">
        <f>'PR-RAS'!E264</f>
        <v>0</v>
      </c>
      <c r="E260" s="1">
        <v>0</v>
      </c>
      <c r="F260" s="1">
        <v>0</v>
      </c>
      <c r="G260" s="2">
        <f t="shared" si="0"/>
        <v>20.624169999999999</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79.63</v>
      </c>
      <c r="D261" s="1">
        <f>'PR-RAS'!E265</f>
        <v>0</v>
      </c>
      <c r="E261" s="1">
        <v>0</v>
      </c>
      <c r="F261" s="1">
        <v>0</v>
      </c>
      <c r="G261" s="2">
        <f t="shared" si="0"/>
        <v>20.703800000000001</v>
      </c>
      <c r="H261" s="2">
        <f t="shared" si="1"/>
        <v>0.37000000000000455</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33.18</v>
      </c>
      <c r="D269" s="1">
        <f>'PR-RAS'!E273</f>
        <v>15</v>
      </c>
      <c r="E269" s="1">
        <v>0</v>
      </c>
      <c r="F269" s="1">
        <v>0</v>
      </c>
      <c r="G269" s="2">
        <f t="shared" si="8"/>
        <v>16.93224</v>
      </c>
      <c r="H269" s="2">
        <f t="shared" si="9"/>
        <v>0.17999999999999972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33.18</v>
      </c>
      <c r="D274" s="1">
        <f>'PR-RAS'!E278</f>
        <v>15</v>
      </c>
      <c r="E274" s="1">
        <v>0</v>
      </c>
      <c r="F274" s="1">
        <v>0</v>
      </c>
      <c r="G274" s="2">
        <f t="shared" si="8"/>
        <v>17.248140000000003</v>
      </c>
      <c r="H274" s="2">
        <f t="shared" si="9"/>
        <v>0.17999999999999972</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5256593.8</v>
      </c>
      <c r="D285" s="1">
        <f>'PR-RAS'!E289</f>
        <v>5873177.7999999998</v>
      </c>
      <c r="E285" s="1">
        <v>0</v>
      </c>
      <c r="F285" s="1">
        <v>0</v>
      </c>
      <c r="G285" s="2">
        <f t="shared" si="8"/>
        <v>4828837.6295999987</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118268.08999999985</v>
      </c>
      <c r="D286" s="1">
        <f>'PR-RAS'!E290</f>
        <v>207777.39999999944</v>
      </c>
      <c r="E286" s="1">
        <v>0</v>
      </c>
      <c r="F286" s="1">
        <v>0</v>
      </c>
      <c r="G286" s="2">
        <f t="shared" si="8"/>
        <v>152139.52364999964</v>
      </c>
      <c r="H286" s="2">
        <f t="shared" si="9"/>
        <v>0.48999999929219484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75263.83</v>
      </c>
      <c r="E288" s="1">
        <v>0</v>
      </c>
      <c r="F288" s="1">
        <v>0</v>
      </c>
      <c r="G288" s="2">
        <f t="shared" si="8"/>
        <v>43201.438419999999</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30920.080000000002</v>
      </c>
      <c r="D289" s="1">
        <f>'PR-RAS'!E293</f>
        <v>0</v>
      </c>
      <c r="E289" s="1">
        <v>0</v>
      </c>
      <c r="F289" s="1">
        <v>0</v>
      </c>
      <c r="G289" s="2">
        <f t="shared" si="8"/>
        <v>8904.9830399999992</v>
      </c>
      <c r="H289" s="2">
        <f t="shared" si="9"/>
        <v>8.000000000174623E-2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180316.68</v>
      </c>
      <c r="D290" s="1">
        <f>'PR-RAS'!E294</f>
        <v>194089.93</v>
      </c>
      <c r="E290" s="1">
        <v>0</v>
      </c>
      <c r="F290" s="1">
        <v>0</v>
      </c>
      <c r="G290" s="2">
        <f t="shared" si="8"/>
        <v>164295.50005999999</v>
      </c>
      <c r="H290" s="2">
        <f t="shared" si="9"/>
        <v>0.39000000001396984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104990.29</v>
      </c>
      <c r="D345" s="1">
        <f>'PR-RAS'!E350</f>
        <v>271945.90999999997</v>
      </c>
      <c r="E345" s="1">
        <v>0</v>
      </c>
      <c r="F345" s="1">
        <v>0</v>
      </c>
      <c r="G345" s="2">
        <f t="shared" si="8"/>
        <v>223215.44583999997</v>
      </c>
      <c r="H345" s="2">
        <f t="shared" si="9"/>
        <v>0.38000000001920853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64076.229999999989</v>
      </c>
      <c r="D358" s="1">
        <f>'PR-RAS'!E363</f>
        <v>223726.50999999998</v>
      </c>
      <c r="E358" s="1">
        <v>0</v>
      </c>
      <c r="F358" s="1">
        <v>0</v>
      </c>
      <c r="G358" s="2">
        <f t="shared" si="8"/>
        <v>182615.94224999996</v>
      </c>
      <c r="H358" s="2">
        <f t="shared" si="9"/>
        <v>0.72000000000844011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62515.80999999999</v>
      </c>
      <c r="D364" s="1">
        <f>'PR-RAS'!E369</f>
        <v>222055.3</v>
      </c>
      <c r="E364" s="1">
        <v>0</v>
      </c>
      <c r="F364" s="1">
        <v>0</v>
      </c>
      <c r="G364" s="2">
        <f t="shared" si="8"/>
        <v>183905.38682999997</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36002.21</v>
      </c>
      <c r="D365" s="1">
        <f>'PR-RAS'!E370</f>
        <v>7310.38</v>
      </c>
      <c r="E365" s="1">
        <v>0</v>
      </c>
      <c r="F365" s="1">
        <v>0</v>
      </c>
      <c r="G365" s="2">
        <f t="shared" si="8"/>
        <v>18426.76108</v>
      </c>
      <c r="H365" s="2">
        <f t="shared" si="9"/>
        <v>0.58999999999923602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1898.99</v>
      </c>
      <c r="E366" s="1">
        <v>0</v>
      </c>
      <c r="F366" s="1">
        <v>0</v>
      </c>
      <c r="G366" s="2">
        <f t="shared" si="8"/>
        <v>1386.2627</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6926.95</v>
      </c>
      <c r="D367" s="1">
        <f>'PR-RAS'!E372</f>
        <v>391.56</v>
      </c>
      <c r="E367" s="1">
        <v>0</v>
      </c>
      <c r="F367" s="1">
        <v>0</v>
      </c>
      <c r="G367" s="2">
        <f t="shared" si="8"/>
        <v>2821.88562</v>
      </c>
      <c r="H367" s="2">
        <f t="shared" si="9"/>
        <v>0.49000000000017963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12374.41</v>
      </c>
      <c r="D370" s="1">
        <f>'PR-RAS'!E375</f>
        <v>199657.11</v>
      </c>
      <c r="E370" s="1">
        <v>0</v>
      </c>
      <c r="F370" s="1">
        <v>0</v>
      </c>
      <c r="G370" s="2">
        <f t="shared" si="8"/>
        <v>151913.10446999999</v>
      </c>
      <c r="H370" s="2">
        <f t="shared" si="9"/>
        <v>0.51999999998588464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7212.24</v>
      </c>
      <c r="D371" s="1">
        <f>'PR-RAS'!E376</f>
        <v>12797.26</v>
      </c>
      <c r="E371" s="1">
        <v>0</v>
      </c>
      <c r="F371" s="1">
        <v>0</v>
      </c>
      <c r="G371" s="2">
        <f t="shared" si="8"/>
        <v>12138.501200000001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1560.42</v>
      </c>
      <c r="D378" s="1">
        <f>'PR-RAS'!E383</f>
        <v>1671.21</v>
      </c>
      <c r="E378" s="1">
        <v>0</v>
      </c>
      <c r="F378" s="1">
        <v>0</v>
      </c>
      <c r="G378" s="2">
        <f t="shared" si="8"/>
        <v>1848.37068</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1560.42</v>
      </c>
      <c r="D379" s="1">
        <f>'PR-RAS'!E384</f>
        <v>1671.21</v>
      </c>
      <c r="E379" s="1">
        <v>0</v>
      </c>
      <c r="F379" s="1">
        <v>0</v>
      </c>
      <c r="G379" s="2">
        <f t="shared" si="8"/>
        <v>1853.27352</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40914.060000000005</v>
      </c>
      <c r="D397" s="1">
        <f>'PR-RAS'!E402</f>
        <v>48219.4</v>
      </c>
      <c r="E397" s="1">
        <v>0</v>
      </c>
      <c r="F397" s="1">
        <v>0</v>
      </c>
      <c r="G397" s="2">
        <f t="shared" si="8"/>
        <v>54391.732560000011</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39288.44</v>
      </c>
      <c r="D398" s="1">
        <f>'PR-RAS'!E403</f>
        <v>48219.4</v>
      </c>
      <c r="E398" s="1">
        <v>0</v>
      </c>
      <c r="F398" s="1">
        <v>0</v>
      </c>
      <c r="G398" s="2">
        <f t="shared" si="8"/>
        <v>53883.71428</v>
      </c>
      <c r="H398" s="2">
        <f t="shared" si="9"/>
        <v>0.8400000000037835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1625.62</v>
      </c>
      <c r="D399" s="1">
        <f>'PR-RAS'!E404</f>
        <v>0</v>
      </c>
      <c r="E399" s="1">
        <v>0</v>
      </c>
      <c r="F399" s="1">
        <v>0</v>
      </c>
      <c r="G399" s="2">
        <f t="shared" si="8"/>
        <v>646.99675999999999</v>
      </c>
      <c r="H399" s="2">
        <f t="shared" si="9"/>
        <v>0.38000000000010914</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104990.29</v>
      </c>
      <c r="D403" s="1">
        <f>'PR-RAS'!E408</f>
        <v>271945.90999999997</v>
      </c>
      <c r="E403" s="1">
        <v>0</v>
      </c>
      <c r="F403" s="1">
        <v>0</v>
      </c>
      <c r="G403" s="2">
        <f t="shared" si="8"/>
        <v>260850.60822000002</v>
      </c>
      <c r="H403" s="2">
        <f t="shared" si="9"/>
        <v>0.38000000001920853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5374861.8899999997</v>
      </c>
      <c r="D407" s="1">
        <f>'PR-RAS'!E412</f>
        <v>6080955.1999999993</v>
      </c>
      <c r="E407" s="1">
        <v>0</v>
      </c>
      <c r="F407" s="1">
        <v>0</v>
      </c>
      <c r="G407" s="2">
        <f t="shared" si="8"/>
        <v>7119929.5497399997</v>
      </c>
      <c r="H407" s="2">
        <f t="shared" si="9"/>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5361584.09</v>
      </c>
      <c r="D408" s="1">
        <f>'PR-RAS'!E413</f>
        <v>6145123.71</v>
      </c>
      <c r="E408" s="1">
        <v>0</v>
      </c>
      <c r="F408" s="1">
        <v>0</v>
      </c>
      <c r="G408" s="2">
        <f t="shared" si="8"/>
        <v>7184295.4245699989</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13277.799999999814</v>
      </c>
      <c r="D409" s="1">
        <f>'PR-RAS'!E414</f>
        <v>0</v>
      </c>
      <c r="E409" s="1">
        <v>0</v>
      </c>
      <c r="F409" s="1">
        <v>0</v>
      </c>
      <c r="G409" s="2">
        <f t="shared" si="8"/>
        <v>5417.3423999999241</v>
      </c>
      <c r="H409" s="2">
        <f t="shared" si="9"/>
        <v>0.20000000018626451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64168.510000000708</v>
      </c>
      <c r="E410" s="1">
        <v>0</v>
      </c>
      <c r="F410" s="1">
        <v>0</v>
      </c>
      <c r="G410" s="2">
        <f t="shared" si="8"/>
        <v>52489.841180000578</v>
      </c>
      <c r="H410" s="2">
        <f t="shared" si="9"/>
        <v>0.48999999929219484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75263.83</v>
      </c>
      <c r="E411" s="1">
        <v>0</v>
      </c>
      <c r="F411" s="1">
        <v>0</v>
      </c>
      <c r="G411" s="2">
        <f t="shared" si="8"/>
        <v>61716.340599999996</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30920.080000000002</v>
      </c>
      <c r="D412" s="1">
        <f>'PR-RAS'!E417</f>
        <v>0</v>
      </c>
      <c r="E412" s="1">
        <v>0</v>
      </c>
      <c r="F412" s="1">
        <v>0</v>
      </c>
      <c r="G412" s="2">
        <f t="shared" si="8"/>
        <v>12708.15288</v>
      </c>
      <c r="H412" s="2">
        <f t="shared" si="9"/>
        <v>8.000000000174623E-2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180316.68</v>
      </c>
      <c r="D413" s="1">
        <f>'PR-RAS'!E418</f>
        <v>194089.93</v>
      </c>
      <c r="E413" s="1">
        <v>0</v>
      </c>
      <c r="F413" s="1">
        <v>0</v>
      </c>
      <c r="G413" s="2">
        <f t="shared" si="8"/>
        <v>234220.57448000001</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106178.25</v>
      </c>
      <c r="D414" s="1">
        <f>'PR-RAS'!E420</f>
        <v>0</v>
      </c>
      <c r="E414" s="1">
        <v>0</v>
      </c>
      <c r="F414" s="1">
        <v>0</v>
      </c>
      <c r="G414" s="2">
        <f t="shared" si="8"/>
        <v>43851.617249999996</v>
      </c>
      <c r="H414" s="2">
        <f t="shared" si="9"/>
        <v>0.25</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106178.25</v>
      </c>
      <c r="D478" s="1">
        <f>'PR-RAS'!E484</f>
        <v>0</v>
      </c>
      <c r="E478" s="1">
        <v>0</v>
      </c>
      <c r="F478" s="1">
        <v>0</v>
      </c>
      <c r="G478" s="2">
        <f t="shared" si="8"/>
        <v>50647.025249999999</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106178.25</v>
      </c>
      <c r="D501" s="1">
        <f>'PR-RAS'!E507</f>
        <v>0</v>
      </c>
      <c r="E501" s="1">
        <v>0</v>
      </c>
      <c r="F501" s="1">
        <v>0</v>
      </c>
      <c r="G501" s="2">
        <f t="shared" si="8"/>
        <v>53089.125</v>
      </c>
      <c r="H501" s="2">
        <f t="shared" si="9"/>
        <v>0.25</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106178.25</v>
      </c>
      <c r="D502" s="1">
        <f>'PR-RAS'!E508</f>
        <v>0</v>
      </c>
      <c r="E502" s="1">
        <v>0</v>
      </c>
      <c r="F502" s="1">
        <v>0</v>
      </c>
      <c r="G502" s="2">
        <f t="shared" si="8"/>
        <v>53195.303249999997</v>
      </c>
      <c r="H502" s="2">
        <f t="shared" si="9"/>
        <v>0.25</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13272.28</v>
      </c>
      <c r="D522" s="1">
        <f>'PR-RAS'!E528</f>
        <v>11202.12</v>
      </c>
      <c r="E522" s="1">
        <v>0</v>
      </c>
      <c r="F522" s="1">
        <v>0</v>
      </c>
      <c r="G522" s="2">
        <f t="shared" ref="G522:G809" si="10">(B522/1000)*(C522*1+D522*2)</f>
        <v>18587.466920000003</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13272.28</v>
      </c>
      <c r="D587" s="1">
        <f>'PR-RAS'!E593</f>
        <v>11202.12</v>
      </c>
      <c r="E587" s="1">
        <v>0</v>
      </c>
      <c r="F587" s="1">
        <v>0</v>
      </c>
      <c r="G587" s="2">
        <f t="shared" si="10"/>
        <v>20906.440720000002</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13272.28</v>
      </c>
      <c r="D599" s="1">
        <f>'PR-RAS'!E605</f>
        <v>11202.12</v>
      </c>
      <c r="E599" s="1">
        <v>0</v>
      </c>
      <c r="F599" s="1">
        <v>0</v>
      </c>
      <c r="G599" s="2">
        <f t="shared" si="10"/>
        <v>21334.558960000002</v>
      </c>
      <c r="H599" s="2">
        <f t="shared" si="11"/>
        <v>0.40000000000145519</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13272.28</v>
      </c>
      <c r="D600" s="1">
        <f>'PR-RAS'!E606</f>
        <v>11202.12</v>
      </c>
      <c r="E600" s="1">
        <v>0</v>
      </c>
      <c r="F600" s="1">
        <v>0</v>
      </c>
      <c r="G600" s="2">
        <f t="shared" si="10"/>
        <v>21370.235480000003</v>
      </c>
      <c r="H600" s="2">
        <f t="shared" si="11"/>
        <v>0.40000000000145519</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92905.97</v>
      </c>
      <c r="D629" s="1">
        <f>'PR-RAS'!E635</f>
        <v>0</v>
      </c>
      <c r="E629" s="1">
        <v>0</v>
      </c>
      <c r="F629" s="1">
        <v>0</v>
      </c>
      <c r="G629" s="2">
        <f t="shared" si="10"/>
        <v>58344.949160000004</v>
      </c>
      <c r="H629" s="2">
        <f t="shared" si="11"/>
        <v>2.9999999998835847E-2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11202.12</v>
      </c>
      <c r="E630" s="1">
        <v>0</v>
      </c>
      <c r="F630" s="1">
        <v>0</v>
      </c>
      <c r="G630" s="2">
        <f t="shared" si="10"/>
        <v>14092.266960000001</v>
      </c>
      <c r="H630" s="2">
        <f t="shared" si="11"/>
        <v>0.12000000000080036</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5481040.1399999997</v>
      </c>
      <c r="D633" s="1">
        <f>'PR-RAS'!E639</f>
        <v>6080955.1999999993</v>
      </c>
      <c r="E633" s="1">
        <v>0</v>
      </c>
      <c r="F633" s="1">
        <v>0</v>
      </c>
      <c r="G633" s="2">
        <f t="shared" si="10"/>
        <v>11150344.741279999</v>
      </c>
      <c r="H633" s="2">
        <f t="shared" si="11"/>
        <v>0.33999999891966581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5374856.3700000001</v>
      </c>
      <c r="D634" s="1">
        <f>'PR-RAS'!E640</f>
        <v>6156325.8300000001</v>
      </c>
      <c r="E634" s="1">
        <v>0</v>
      </c>
      <c r="F634" s="1">
        <v>0</v>
      </c>
      <c r="G634" s="2">
        <f t="shared" si="10"/>
        <v>11196192.58299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106183.76999999955</v>
      </c>
      <c r="D635" s="1">
        <f>'PR-RAS'!E641</f>
        <v>0</v>
      </c>
      <c r="E635" s="1">
        <v>0</v>
      </c>
      <c r="F635" s="1">
        <v>0</v>
      </c>
      <c r="G635" s="2">
        <f t="shared" si="10"/>
        <v>67320.510179999721</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75370.63000000082</v>
      </c>
      <c r="E636" s="1">
        <v>0</v>
      </c>
      <c r="F636" s="1">
        <v>0</v>
      </c>
      <c r="G636" s="2">
        <f t="shared" si="10"/>
        <v>95720.700100001035</v>
      </c>
      <c r="H636" s="2">
        <f t="shared" si="11"/>
        <v>0.36999999918043613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75263.83</v>
      </c>
      <c r="E637" s="1">
        <v>0</v>
      </c>
      <c r="F637" s="1">
        <v>0</v>
      </c>
      <c r="G637" s="2">
        <f t="shared" si="10"/>
        <v>95735.59176000001</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30920.080000000002</v>
      </c>
      <c r="D638" s="1">
        <f>'PR-RAS'!E644</f>
        <v>0</v>
      </c>
      <c r="E638" s="1">
        <v>0</v>
      </c>
      <c r="F638" s="1">
        <v>0</v>
      </c>
      <c r="G638" s="2">
        <f t="shared" si="10"/>
        <v>19696.090960000001</v>
      </c>
      <c r="H638" s="2">
        <f t="shared" si="11"/>
        <v>8.000000000174623E-2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75263.689999999551</v>
      </c>
      <c r="D639" s="1">
        <f>'PR-RAS'!E645</f>
        <v>0</v>
      </c>
      <c r="E639" s="1">
        <v>0</v>
      </c>
      <c r="F639" s="1">
        <v>0</v>
      </c>
      <c r="G639" s="2">
        <f t="shared" si="10"/>
        <v>48018.234219999715</v>
      </c>
      <c r="H639" s="2">
        <f t="shared" si="11"/>
        <v>0.31000000044878107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106.80000000081782</v>
      </c>
      <c r="E640" s="1">
        <v>0</v>
      </c>
      <c r="F640" s="1">
        <v>0</v>
      </c>
      <c r="G640" s="2">
        <f t="shared" si="10"/>
        <v>136.49040000104517</v>
      </c>
      <c r="H640" s="2">
        <f t="shared" si="11"/>
        <v>0.19999999918218236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404160.32</v>
      </c>
      <c r="D641" s="1">
        <f>'PR-RAS'!E647</f>
        <v>454135.27</v>
      </c>
      <c r="E641" s="1">
        <v>0</v>
      </c>
      <c r="F641" s="1">
        <v>0</v>
      </c>
      <c r="G641" s="2">
        <f t="shared" si="10"/>
        <v>839955.75040000014</v>
      </c>
      <c r="H641" s="2">
        <f t="shared" si="11"/>
        <v>0.59000000002561137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92757.85</v>
      </c>
      <c r="D642" s="1">
        <f>'PR-RAS'!E649</f>
        <v>189588</v>
      </c>
      <c r="E642" s="1">
        <v>0</v>
      </c>
      <c r="F642" s="1">
        <v>0</v>
      </c>
      <c r="G642" s="2">
        <f t="shared" si="10"/>
        <v>302509.59785000002</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1777045.08</v>
      </c>
      <c r="D643" s="1">
        <f>'PR-RAS'!E650</f>
        <v>1294344.25</v>
      </c>
      <c r="E643" s="1">
        <v>0</v>
      </c>
      <c r="F643" s="1">
        <v>0</v>
      </c>
      <c r="G643" s="2">
        <f t="shared" si="10"/>
        <v>2802800.95836</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1680214.93</v>
      </c>
      <c r="D644" s="1">
        <f>'PR-RAS'!E651</f>
        <v>1416693.15</v>
      </c>
      <c r="E644" s="1">
        <v>0</v>
      </c>
      <c r="F644" s="1">
        <v>0</v>
      </c>
      <c r="G644" s="2">
        <f t="shared" si="10"/>
        <v>2902245.5908899996</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189588.00000000023</v>
      </c>
      <c r="D645" s="1">
        <f>'PR-RAS'!E652</f>
        <v>67239.100000000093</v>
      </c>
      <c r="E645" s="1">
        <v>0</v>
      </c>
      <c r="F645" s="1">
        <v>0</v>
      </c>
      <c r="G645" s="2">
        <f t="shared" si="10"/>
        <v>208698.63280000028</v>
      </c>
      <c r="H645" s="2">
        <f t="shared" si="11"/>
        <v>0.1000000003259629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168</v>
      </c>
      <c r="D647" s="1">
        <f>'PR-RAS'!E654</f>
        <v>165</v>
      </c>
      <c r="E647" s="1">
        <v>0</v>
      </c>
      <c r="F647" s="1">
        <v>0</v>
      </c>
      <c r="G647" s="2">
        <f t="shared" si="10"/>
        <v>321.70800000000003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165</v>
      </c>
      <c r="D649" s="1">
        <f>'PR-RAS'!E656</f>
        <v>150</v>
      </c>
      <c r="E649" s="1">
        <v>0</v>
      </c>
      <c r="F649" s="1">
        <v>0</v>
      </c>
      <c r="G649" s="2">
        <f t="shared" si="10"/>
        <v>301.32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31242.95</v>
      </c>
      <c r="D669" s="1">
        <f>'PR-RAS'!E676</f>
        <v>17330.22</v>
      </c>
      <c r="E669" s="1">
        <v>0</v>
      </c>
      <c r="F669" s="1">
        <v>0</v>
      </c>
      <c r="G669" s="2">
        <f t="shared" si="10"/>
        <v>44023.464520000001</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375415.52</v>
      </c>
      <c r="D703" s="1">
        <f>'PR-RAS'!E710</f>
        <v>369198.46</v>
      </c>
      <c r="E703" s="1">
        <v>0</v>
      </c>
      <c r="F703" s="1">
        <v>0</v>
      </c>
      <c r="G703" s="2">
        <f t="shared" si="10"/>
        <v>781896.33287999989</v>
      </c>
      <c r="H703" s="2">
        <f t="shared" si="11"/>
        <v>0.94000000000232831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3942.73</v>
      </c>
      <c r="D709" s="1">
        <f>'PR-RAS'!E716</f>
        <v>6279.79</v>
      </c>
      <c r="E709" s="1">
        <v>0</v>
      </c>
      <c r="F709" s="1">
        <v>0</v>
      </c>
      <c r="G709" s="2">
        <f t="shared" si="10"/>
        <v>11683.635480000001</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1955</v>
      </c>
      <c r="D710" s="1">
        <f>'PR-RAS'!E717</f>
        <v>1918.81</v>
      </c>
      <c r="E710" s="1">
        <v>0</v>
      </c>
      <c r="F710" s="1">
        <v>0</v>
      </c>
      <c r="G710" s="2">
        <f t="shared" si="10"/>
        <v>4106.9675799999995</v>
      </c>
      <c r="H710" s="2">
        <f t="shared" si="11"/>
        <v>0.19000000000005457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72854.73</v>
      </c>
      <c r="D711" s="1">
        <f>'PR-RAS'!E718</f>
        <v>72827.73</v>
      </c>
      <c r="E711" s="1">
        <v>0</v>
      </c>
      <c r="F711" s="1">
        <v>0</v>
      </c>
      <c r="G711" s="2">
        <f t="shared" si="10"/>
        <v>155142.23489999998</v>
      </c>
      <c r="H711" s="2">
        <f t="shared" si="11"/>
        <v>0.54000000000814907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10140.69</v>
      </c>
      <c r="D713" s="1">
        <f>'PR-RAS'!E720</f>
        <v>15981.11</v>
      </c>
      <c r="E713" s="1">
        <v>0</v>
      </c>
      <c r="F713" s="1">
        <v>0</v>
      </c>
      <c r="G713" s="2">
        <f t="shared" si="10"/>
        <v>29977.271920000003</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11396.04</v>
      </c>
      <c r="D714" s="1">
        <f>'PR-RAS'!E721</f>
        <v>9775.32</v>
      </c>
      <c r="E714" s="1">
        <v>0</v>
      </c>
      <c r="F714" s="1">
        <v>0</v>
      </c>
      <c r="G714" s="2">
        <f t="shared" si="10"/>
        <v>22064.982840000001</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238285.23</v>
      </c>
      <c r="D715" s="1">
        <f>'PR-RAS'!E722</f>
        <v>208801.51</v>
      </c>
      <c r="E715" s="1">
        <v>0</v>
      </c>
      <c r="F715" s="1">
        <v>0</v>
      </c>
      <c r="G715" s="2">
        <f t="shared" si="10"/>
        <v>468304.21049999999</v>
      </c>
      <c r="H715" s="2">
        <f t="shared" si="11"/>
        <v>0.72000000000116415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8344.07</v>
      </c>
      <c r="D716" s="1">
        <f>'PR-RAS'!E723</f>
        <v>6614.49</v>
      </c>
      <c r="E716" s="1">
        <v>0</v>
      </c>
      <c r="F716" s="1">
        <v>0</v>
      </c>
      <c r="G716" s="2">
        <f t="shared" si="10"/>
        <v>15424.730749999999</v>
      </c>
      <c r="H716" s="2">
        <f t="shared" si="11"/>
        <v>0.55999999999949068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65.75</v>
      </c>
      <c r="D735" s="1">
        <f>'PR-RAS'!E742</f>
        <v>23.73</v>
      </c>
      <c r="E735" s="1">
        <v>0</v>
      </c>
      <c r="F735" s="1">
        <v>0</v>
      </c>
      <c r="G735" s="2">
        <f t="shared" si="10"/>
        <v>83.096140000000005</v>
      </c>
      <c r="H735" s="2">
        <f t="shared" si="11"/>
        <v>0.51999999999999957</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66.930000000000007</v>
      </c>
      <c r="E737" s="1">
        <v>0</v>
      </c>
      <c r="F737" s="1">
        <v>0</v>
      </c>
      <c r="G737" s="2">
        <f t="shared" si="10"/>
        <v>98.520960000000002</v>
      </c>
      <c r="H737" s="2">
        <f t="shared" si="11"/>
        <v>6.9999999999993179E-2</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2363.9499999999998</v>
      </c>
      <c r="D812" s="1">
        <f>'PR-RAS'!E819</f>
        <v>4937.28</v>
      </c>
      <c r="E812" s="1">
        <v>0</v>
      </c>
      <c r="F812" s="1">
        <v>0</v>
      </c>
      <c r="G812" s="2">
        <f t="shared" si="18"/>
        <v>9925.4316099999996</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79.63</v>
      </c>
      <c r="D822" s="1">
        <f>'PR-RAS'!E829</f>
        <v>0</v>
      </c>
      <c r="E822" s="1">
        <v>0</v>
      </c>
      <c r="F822" s="1">
        <v>0</v>
      </c>
      <c r="G822" s="2">
        <f t="shared" si="18"/>
        <v>65.376229999999993</v>
      </c>
      <c r="H822" s="2">
        <f t="shared" si="19"/>
        <v>0.37000000000000455</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106178.25</v>
      </c>
      <c r="D893" s="1">
        <f>'PR-RAS'!E900</f>
        <v>0</v>
      </c>
      <c r="E893" s="1">
        <v>0</v>
      </c>
      <c r="F893" s="1">
        <v>0</v>
      </c>
      <c r="G893" s="2">
        <f t="shared" si="18"/>
        <v>94710.998999999996</v>
      </c>
      <c r="H893" s="2">
        <f t="shared" si="19"/>
        <v>0.25</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1487523.0499999998</v>
      </c>
      <c r="D984" s="6">
        <f>BILANCA!E6</f>
        <v>1635078.02</v>
      </c>
      <c r="E984" s="6">
        <v>0</v>
      </c>
      <c r="F984" s="6">
        <v>0</v>
      </c>
      <c r="G984" s="7">
        <f t="shared" ref="G984:G1241" si="22">B984/1000*C984+B984/500*D984</f>
        <v>4757.6790899999996</v>
      </c>
      <c r="H984" s="7">
        <f t="shared" si="19"/>
        <v>6.9999999832361937E-2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706081.14999999991</v>
      </c>
      <c r="D985" s="1">
        <f>BILANCA!E7</f>
        <v>914804.40999999992</v>
      </c>
      <c r="E985" s="1">
        <v>0</v>
      </c>
      <c r="F985" s="1">
        <v>0</v>
      </c>
      <c r="G985" s="2">
        <f t="shared" si="22"/>
        <v>5071.3799399999998</v>
      </c>
      <c r="H985" s="2">
        <f t="shared" si="19"/>
        <v>0.55999999982304871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182414.91999999993</v>
      </c>
      <c r="D990" s="1">
        <f>BILANCA!E12</f>
        <v>342918.76999999979</v>
      </c>
      <c r="E990" s="1">
        <v>0</v>
      </c>
      <c r="F990" s="1">
        <v>0</v>
      </c>
      <c r="G990" s="2">
        <f t="shared" si="22"/>
        <v>6077.7672199999961</v>
      </c>
      <c r="H990" s="2">
        <f t="shared" si="19"/>
        <v>0.31000000028871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991.61000000000013</v>
      </c>
      <c r="D991" s="1">
        <f>BILANCA!E13</f>
        <v>784.05000000000018</v>
      </c>
      <c r="E991" s="1">
        <v>0</v>
      </c>
      <c r="F991" s="1">
        <v>0</v>
      </c>
      <c r="G991" s="2">
        <f t="shared" si="22"/>
        <v>20.477680000000007</v>
      </c>
      <c r="H991" s="2">
        <f t="shared" si="19"/>
        <v>0.44000000000005457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4151.22</v>
      </c>
      <c r="D993" s="1">
        <f>BILANCA!E15</f>
        <v>4151.22</v>
      </c>
      <c r="E993" s="1">
        <v>0</v>
      </c>
      <c r="F993" s="1">
        <v>0</v>
      </c>
      <c r="G993" s="2">
        <f t="shared" si="22"/>
        <v>124.53659999999999</v>
      </c>
      <c r="H993" s="2">
        <f t="shared" si="19"/>
        <v>0.44000000000050932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3159.61</v>
      </c>
      <c r="D996" s="1">
        <f>BILANCA!E18</f>
        <v>3367.17</v>
      </c>
      <c r="E996" s="1">
        <v>0</v>
      </c>
      <c r="F996" s="1">
        <v>0</v>
      </c>
      <c r="G996" s="2">
        <f t="shared" si="22"/>
        <v>128.62135000000001</v>
      </c>
      <c r="H996" s="2">
        <f t="shared" si="19"/>
        <v>0.55999999999994543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146876.79999999993</v>
      </c>
      <c r="D997" s="1">
        <f>BILANCA!E19</f>
        <v>309175.19999999984</v>
      </c>
      <c r="E997" s="1">
        <v>0</v>
      </c>
      <c r="F997" s="1">
        <v>0</v>
      </c>
      <c r="G997" s="2">
        <f t="shared" si="22"/>
        <v>10713.180799999995</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531477.76000000001</v>
      </c>
      <c r="D998" s="1">
        <f>BILANCA!E20</f>
        <v>523884.28</v>
      </c>
      <c r="E998" s="1">
        <v>0</v>
      </c>
      <c r="F998" s="1">
        <v>0</v>
      </c>
      <c r="G998" s="2">
        <f t="shared" si="22"/>
        <v>23688.694800000001</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59901.59</v>
      </c>
      <c r="D999" s="1">
        <f>BILANCA!E21</f>
        <v>59146.26</v>
      </c>
      <c r="E999" s="1">
        <v>0</v>
      </c>
      <c r="F999" s="1">
        <v>0</v>
      </c>
      <c r="G999" s="2">
        <f t="shared" si="22"/>
        <v>2851.1057600000004</v>
      </c>
      <c r="H999" s="2">
        <f t="shared" si="19"/>
        <v>0.67000000000552973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51600.84</v>
      </c>
      <c r="D1000" s="1">
        <f>BILANCA!E22</f>
        <v>50570.720000000001</v>
      </c>
      <c r="E1000" s="1">
        <v>0</v>
      </c>
      <c r="F1000" s="1">
        <v>0</v>
      </c>
      <c r="G1000" s="2">
        <f t="shared" si="22"/>
        <v>2596.6187600000003</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79.88</v>
      </c>
      <c r="D1001" s="1">
        <f>BILANCA!E23</f>
        <v>79.88</v>
      </c>
      <c r="E1001" s="1">
        <v>0</v>
      </c>
      <c r="F1001" s="1">
        <v>0</v>
      </c>
      <c r="G1001" s="2">
        <f t="shared" si="22"/>
        <v>4.3135199999999996</v>
      </c>
      <c r="H1001" s="2">
        <f t="shared" si="19"/>
        <v>0.24000000000000909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12627.68</v>
      </c>
      <c r="D1002" s="1">
        <f>BILANCA!E24</f>
        <v>12627.68</v>
      </c>
      <c r="E1002" s="1">
        <v>0</v>
      </c>
      <c r="F1002" s="1">
        <v>0</v>
      </c>
      <c r="G1002" s="2">
        <f t="shared" si="22"/>
        <v>719.77775999999994</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205146.6</v>
      </c>
      <c r="D1003" s="1">
        <f>BILANCA!E25</f>
        <v>404803.67</v>
      </c>
      <c r="E1003" s="1">
        <v>0</v>
      </c>
      <c r="F1003" s="1">
        <v>0</v>
      </c>
      <c r="G1003" s="2">
        <f t="shared" si="22"/>
        <v>20295.078799999999</v>
      </c>
      <c r="H1003" s="2">
        <f t="shared" si="19"/>
        <v>0.73000000001047738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180462.47</v>
      </c>
      <c r="D1004" s="1">
        <f>BILANCA!E26</f>
        <v>175202.37</v>
      </c>
      <c r="E1004" s="1">
        <v>0</v>
      </c>
      <c r="F1004" s="1">
        <v>0</v>
      </c>
      <c r="G1004" s="2">
        <f t="shared" si="22"/>
        <v>11148.21141</v>
      </c>
      <c r="H1004" s="2">
        <f t="shared" si="19"/>
        <v>0.83999999999650754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894420.02</v>
      </c>
      <c r="D1006" s="1">
        <f>BILANCA!E28</f>
        <v>917139.66</v>
      </c>
      <c r="E1006" s="1">
        <v>0</v>
      </c>
      <c r="F1006" s="1">
        <v>0</v>
      </c>
      <c r="G1006" s="2">
        <f t="shared" si="22"/>
        <v>62760.084819999996</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8345.4500000000044</v>
      </c>
      <c r="D1007" s="1">
        <f>BILANCA!E29</f>
        <v>3106.2299999999959</v>
      </c>
      <c r="E1007" s="1">
        <v>0</v>
      </c>
      <c r="F1007" s="1">
        <v>0</v>
      </c>
      <c r="G1007" s="2">
        <f t="shared" si="22"/>
        <v>349.38983999999994</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60119.73</v>
      </c>
      <c r="D1008" s="1">
        <f>BILANCA!E30</f>
        <v>60119.74</v>
      </c>
      <c r="E1008" s="1">
        <v>0</v>
      </c>
      <c r="F1008" s="1">
        <v>0</v>
      </c>
      <c r="G1008" s="2">
        <f t="shared" si="22"/>
        <v>4508.9802500000005</v>
      </c>
      <c r="H1008" s="2">
        <f t="shared" si="19"/>
        <v>0.52999999999883585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51774.28</v>
      </c>
      <c r="D1012" s="1">
        <f>BILANCA!E34</f>
        <v>57013.51</v>
      </c>
      <c r="E1012" s="1">
        <v>0</v>
      </c>
      <c r="F1012" s="1">
        <v>0</v>
      </c>
      <c r="G1012" s="2">
        <f t="shared" si="22"/>
        <v>4808.2377000000006</v>
      </c>
      <c r="H1012" s="2">
        <f t="shared" si="19"/>
        <v>0.76999999999679858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21033.160000000003</v>
      </c>
      <c r="D1013" s="1">
        <f>BILANCA!E35</f>
        <v>24939.569999999992</v>
      </c>
      <c r="E1013" s="1">
        <v>0</v>
      </c>
      <c r="F1013" s="1">
        <v>0</v>
      </c>
      <c r="G1013" s="2">
        <f t="shared" si="22"/>
        <v>2127.3689999999997</v>
      </c>
      <c r="H1013" s="2">
        <f t="shared" si="19"/>
        <v>0.59000000001105946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136200.72</v>
      </c>
      <c r="D1014" s="1">
        <f>BILANCA!E36</f>
        <v>144768.87</v>
      </c>
      <c r="E1014" s="1">
        <v>0</v>
      </c>
      <c r="F1014" s="1">
        <v>0</v>
      </c>
      <c r="G1014" s="2">
        <f t="shared" si="22"/>
        <v>13197.892260000001</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115167.56</v>
      </c>
      <c r="D1018" s="1">
        <f>BILANCA!E40</f>
        <v>119829.3</v>
      </c>
      <c r="E1018" s="1">
        <v>0</v>
      </c>
      <c r="F1018" s="1">
        <v>0</v>
      </c>
      <c r="G1018" s="2">
        <f t="shared" si="22"/>
        <v>12418.915600000002</v>
      </c>
      <c r="H1018" s="2">
        <f t="shared" si="19"/>
        <v>0.74000000000523869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5167.9000000000005</v>
      </c>
      <c r="D1023" s="1">
        <f>BILANCA!E45</f>
        <v>4913.72</v>
      </c>
      <c r="E1023" s="1">
        <v>0</v>
      </c>
      <c r="F1023" s="1">
        <v>0</v>
      </c>
      <c r="G1023" s="2">
        <f t="shared" si="22"/>
        <v>599.81360000000006</v>
      </c>
      <c r="H1023" s="2">
        <f t="shared" si="19"/>
        <v>0.37999999999919964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7524.39</v>
      </c>
      <c r="D1025" s="1">
        <f>BILANCA!E47</f>
        <v>7270.21</v>
      </c>
      <c r="E1025" s="1">
        <v>0</v>
      </c>
      <c r="F1025" s="1">
        <v>0</v>
      </c>
      <c r="G1025" s="2">
        <f t="shared" si="22"/>
        <v>926.72202000000016</v>
      </c>
      <c r="H1025" s="2">
        <f t="shared" si="19"/>
        <v>0.6000000000003638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2356.4899999999998</v>
      </c>
      <c r="D1028" s="1">
        <f>BILANCA!E50</f>
        <v>2356.4899999999998</v>
      </c>
      <c r="E1028" s="1">
        <v>0</v>
      </c>
      <c r="F1028" s="1">
        <v>0</v>
      </c>
      <c r="G1028" s="2">
        <f t="shared" si="22"/>
        <v>318.12614999999994</v>
      </c>
      <c r="H1028" s="2">
        <f t="shared" si="19"/>
        <v>0.97999999999956344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11648.83</v>
      </c>
      <c r="D1029" s="1">
        <f>BILANCA!E51</f>
        <v>11648.83</v>
      </c>
      <c r="E1029" s="1">
        <v>0</v>
      </c>
      <c r="F1029" s="1">
        <v>0</v>
      </c>
      <c r="G1029" s="2">
        <f t="shared" si="22"/>
        <v>1607.53854</v>
      </c>
      <c r="H1029" s="2">
        <f t="shared" si="19"/>
        <v>0.34000000000014552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200825.76</v>
      </c>
      <c r="D1032" s="1">
        <f>BILANCA!E54</f>
        <v>209277.08</v>
      </c>
      <c r="E1032" s="1">
        <v>0</v>
      </c>
      <c r="F1032" s="1">
        <v>0</v>
      </c>
      <c r="G1032" s="2">
        <f t="shared" si="22"/>
        <v>30349.61608</v>
      </c>
      <c r="H1032" s="2">
        <f t="shared" si="19"/>
        <v>0.31999999997788109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200825.76</v>
      </c>
      <c r="D1033" s="1">
        <f>BILANCA!E55</f>
        <v>209277.08</v>
      </c>
      <c r="E1033" s="1">
        <v>0</v>
      </c>
      <c r="F1033" s="1">
        <v>0</v>
      </c>
      <c r="G1033" s="2">
        <f t="shared" si="22"/>
        <v>30968.995999999999</v>
      </c>
      <c r="H1033" s="2">
        <f t="shared" si="19"/>
        <v>0.31999999997788109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512017.4</v>
      </c>
      <c r="D1034" s="1">
        <f>BILANCA!E56</f>
        <v>560236.81000000006</v>
      </c>
      <c r="E1034" s="1">
        <v>0</v>
      </c>
      <c r="F1034" s="1">
        <v>0</v>
      </c>
      <c r="G1034" s="2">
        <f t="shared" si="22"/>
        <v>83257.042019999993</v>
      </c>
      <c r="H1034" s="2">
        <f t="shared" si="19"/>
        <v>0.58999999996740371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501658.77</v>
      </c>
      <c r="D1035" s="1">
        <f>BILANCA!E57</f>
        <v>549878.18000000005</v>
      </c>
      <c r="E1035" s="1">
        <v>0</v>
      </c>
      <c r="F1035" s="1">
        <v>0</v>
      </c>
      <c r="G1035" s="2">
        <f t="shared" si="22"/>
        <v>83273.586760000006</v>
      </c>
      <c r="H1035" s="2">
        <f t="shared" si="19"/>
        <v>0.41000000003259629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10358.629999999999</v>
      </c>
      <c r="D1036" s="1">
        <f>BILANCA!E58</f>
        <v>10358.629999999999</v>
      </c>
      <c r="E1036" s="1">
        <v>0</v>
      </c>
      <c r="F1036" s="1">
        <v>0</v>
      </c>
      <c r="G1036" s="2">
        <f t="shared" si="22"/>
        <v>1647.02217</v>
      </c>
      <c r="H1036" s="2">
        <f t="shared" si="19"/>
        <v>0.74000000000160071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781441.89999999991</v>
      </c>
      <c r="D1046" s="1">
        <f>BILANCA!E68</f>
        <v>720273.6100000001</v>
      </c>
      <c r="E1046" s="1">
        <v>0</v>
      </c>
      <c r="F1046" s="1">
        <v>0</v>
      </c>
      <c r="G1046" s="2">
        <f t="shared" si="22"/>
        <v>139985.31456000003</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189588</v>
      </c>
      <c r="D1047" s="1">
        <f>BILANCA!E69</f>
        <v>67239.100000000006</v>
      </c>
      <c r="E1047" s="1">
        <v>0</v>
      </c>
      <c r="F1047" s="1">
        <v>0</v>
      </c>
      <c r="G1047" s="2">
        <f t="shared" si="22"/>
        <v>20740.236799999999</v>
      </c>
      <c r="H1047" s="2">
        <f t="shared" si="19"/>
        <v>0.10000000000582077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189588</v>
      </c>
      <c r="D1048" s="1">
        <f>BILANCA!E70</f>
        <v>67061.53</v>
      </c>
      <c r="E1048" s="1">
        <v>0</v>
      </c>
      <c r="F1048" s="1">
        <v>0</v>
      </c>
      <c r="G1048" s="2">
        <f t="shared" si="22"/>
        <v>21041.2189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189588</v>
      </c>
      <c r="D1050" s="1">
        <f>BILANCA!E72</f>
        <v>67061.53</v>
      </c>
      <c r="E1050" s="1">
        <v>0</v>
      </c>
      <c r="F1050" s="1">
        <v>0</v>
      </c>
      <c r="G1050" s="2">
        <f t="shared" si="22"/>
        <v>21688.641020000003</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177.57</v>
      </c>
      <c r="E1054" s="1">
        <v>0</v>
      </c>
      <c r="F1054" s="1">
        <v>0</v>
      </c>
      <c r="G1054" s="2">
        <f t="shared" si="22"/>
        <v>25.214939999999995</v>
      </c>
      <c r="H1054" s="2">
        <f t="shared" si="19"/>
        <v>0.43000000000000682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7967.52</v>
      </c>
      <c r="D1056" s="1">
        <f>BILANCA!E78</f>
        <v>5399.75</v>
      </c>
      <c r="E1056" s="1">
        <v>0</v>
      </c>
      <c r="F1056" s="1">
        <v>0</v>
      </c>
      <c r="G1056" s="2">
        <f t="shared" si="22"/>
        <v>1369.9924599999999</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2388.14</v>
      </c>
      <c r="D1061" s="1">
        <f>BILANCA!E83</f>
        <v>404.47</v>
      </c>
      <c r="E1061" s="1">
        <v>0</v>
      </c>
      <c r="F1061" s="1">
        <v>0</v>
      </c>
      <c r="G1061" s="2">
        <f t="shared" si="22"/>
        <v>249.37223999999998</v>
      </c>
      <c r="H1061" s="2">
        <f t="shared" si="19"/>
        <v>0.60999999999989996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5579.38</v>
      </c>
      <c r="D1064" s="1">
        <f>BILANCA!E86</f>
        <v>4995.28</v>
      </c>
      <c r="E1064" s="1">
        <v>0</v>
      </c>
      <c r="F1064" s="1">
        <v>0</v>
      </c>
      <c r="G1064" s="2">
        <f t="shared" si="22"/>
        <v>1261.1651400000001</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179726.05999999997</v>
      </c>
      <c r="D1124" s="1">
        <f>BILANCA!E146</f>
        <v>193499.49000000002</v>
      </c>
      <c r="E1124" s="1">
        <v>0</v>
      </c>
      <c r="F1124" s="1">
        <v>0</v>
      </c>
      <c r="G1124" s="2">
        <f t="shared" si="22"/>
        <v>79908.230639999994</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2470.27</v>
      </c>
      <c r="D1136" s="1">
        <f>BILANCA!E158</f>
        <v>2821.26</v>
      </c>
      <c r="E1136" s="1">
        <v>0</v>
      </c>
      <c r="F1136" s="1">
        <v>0</v>
      </c>
      <c r="G1136" s="2">
        <f t="shared" si="22"/>
        <v>1241.2568699999999</v>
      </c>
      <c r="H1136" s="2">
        <f t="shared" si="23"/>
        <v>0.53000000000020009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167343.10999999999</v>
      </c>
      <c r="D1137" s="1">
        <f>BILANCA!E159</f>
        <v>182263.92</v>
      </c>
      <c r="E1137" s="1">
        <v>0</v>
      </c>
      <c r="F1137" s="1">
        <v>0</v>
      </c>
      <c r="G1137" s="2">
        <f t="shared" si="22"/>
        <v>81908.126300000004</v>
      </c>
      <c r="H1137" s="2">
        <f t="shared" si="23"/>
        <v>0.18999999997322448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9912.68</v>
      </c>
      <c r="D1138" s="1">
        <f>BILANCA!E160</f>
        <v>8414.31</v>
      </c>
      <c r="E1138" s="1">
        <v>0</v>
      </c>
      <c r="F1138" s="1">
        <v>0</v>
      </c>
      <c r="G1138" s="2">
        <f t="shared" si="22"/>
        <v>4144.9014999999999</v>
      </c>
      <c r="H1138" s="2">
        <f t="shared" si="23"/>
        <v>0.62999999999919964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404160.32</v>
      </c>
      <c r="D1148" s="1">
        <f>BILANCA!E170</f>
        <v>454135.27</v>
      </c>
      <c r="E1148" s="1">
        <v>0</v>
      </c>
      <c r="F1148" s="1">
        <v>0</v>
      </c>
      <c r="G1148" s="2">
        <f t="shared" si="22"/>
        <v>216551.0919</v>
      </c>
      <c r="H1148" s="2">
        <f t="shared" si="23"/>
        <v>0.59000000002561137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404160.32</v>
      </c>
      <c r="D1149" s="1">
        <f>BILANCA!E171</f>
        <v>454135.27</v>
      </c>
      <c r="E1149" s="1">
        <v>0</v>
      </c>
      <c r="F1149" s="1">
        <v>0</v>
      </c>
      <c r="G1149" s="2">
        <f t="shared" si="22"/>
        <v>217863.52276000002</v>
      </c>
      <c r="H1149" s="2">
        <f t="shared" si="23"/>
        <v>0.59000000002561137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1487523.0500000003</v>
      </c>
      <c r="D1152" s="1">
        <f>BILANCA!E175</f>
        <v>1635078.02</v>
      </c>
      <c r="E1152" s="1">
        <v>0</v>
      </c>
      <c r="F1152" s="1">
        <v>0</v>
      </c>
      <c r="G1152" s="2">
        <f t="shared" si="22"/>
        <v>804047.76621000015</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819192.47000000009</v>
      </c>
      <c r="D1153" s="1">
        <f>BILANCA!E176</f>
        <v>808419.28</v>
      </c>
      <c r="E1153" s="1">
        <v>0</v>
      </c>
      <c r="F1153" s="1">
        <v>0</v>
      </c>
      <c r="G1153" s="2">
        <f t="shared" si="22"/>
        <v>414125.27510000003</v>
      </c>
      <c r="H1153" s="2">
        <f t="shared" si="23"/>
        <v>0.75000000011641532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681080.18</v>
      </c>
      <c r="D1154" s="1">
        <f>BILANCA!E177</f>
        <v>698321.11</v>
      </c>
      <c r="E1154" s="1">
        <v>0</v>
      </c>
      <c r="F1154" s="1">
        <v>0</v>
      </c>
      <c r="G1154" s="2">
        <f t="shared" si="22"/>
        <v>355290.53040000005</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370669.11</v>
      </c>
      <c r="D1155" s="1">
        <f>BILANCA!E178</f>
        <v>421768.44</v>
      </c>
      <c r="E1155" s="1">
        <v>0</v>
      </c>
      <c r="F1155" s="1">
        <v>0</v>
      </c>
      <c r="G1155" s="2">
        <f t="shared" si="22"/>
        <v>208843.43028</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294753.7</v>
      </c>
      <c r="D1156" s="1">
        <f>BILANCA!E179</f>
        <v>260451.1</v>
      </c>
      <c r="E1156" s="1">
        <v>0</v>
      </c>
      <c r="F1156" s="1">
        <v>0</v>
      </c>
      <c r="G1156" s="2">
        <f t="shared" si="22"/>
        <v>141108.47070000001</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2102.54</v>
      </c>
      <c r="D1157" s="1">
        <f>BILANCA!E180</f>
        <v>1789.95</v>
      </c>
      <c r="E1157" s="1">
        <v>0</v>
      </c>
      <c r="F1157" s="1">
        <v>0</v>
      </c>
      <c r="G1157" s="2">
        <f t="shared" si="22"/>
        <v>988.74455999999998</v>
      </c>
      <c r="H1157" s="2">
        <f t="shared" si="23"/>
        <v>0.50999999999999091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331.86</v>
      </c>
      <c r="D1159" s="1">
        <f>BILANCA!E182</f>
        <v>19.29</v>
      </c>
      <c r="E1159" s="1">
        <v>0</v>
      </c>
      <c r="F1159" s="1">
        <v>0</v>
      </c>
      <c r="G1159" s="2">
        <f t="shared" si="22"/>
        <v>65.19744</v>
      </c>
      <c r="H1159" s="2">
        <f t="shared" si="23"/>
        <v>0.4299999999999855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1770.68</v>
      </c>
      <c r="D1160" s="1">
        <f>BILANCA!E183</f>
        <v>1770.66</v>
      </c>
      <c r="E1160" s="1">
        <v>0</v>
      </c>
      <c r="F1160" s="1">
        <v>0</v>
      </c>
      <c r="G1160" s="2">
        <f t="shared" si="22"/>
        <v>940.22399999999993</v>
      </c>
      <c r="H1160" s="2">
        <f t="shared" si="23"/>
        <v>0.65999999999985448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9489.68</v>
      </c>
      <c r="D1163" s="1">
        <f>BILANCA!E186</f>
        <v>9489.68</v>
      </c>
      <c r="E1163" s="1">
        <v>0</v>
      </c>
      <c r="F1163" s="1">
        <v>0</v>
      </c>
      <c r="G1163" s="2">
        <f t="shared" si="22"/>
        <v>5124.4272000000001</v>
      </c>
      <c r="H1163" s="2">
        <f t="shared" si="23"/>
        <v>0.63999999999941792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4065.15</v>
      </c>
      <c r="D1165" s="1">
        <f>BILANCA!E188</f>
        <v>4821.9399999999996</v>
      </c>
      <c r="E1165" s="1">
        <v>0</v>
      </c>
      <c r="F1165" s="1">
        <v>0</v>
      </c>
      <c r="G1165" s="2">
        <f t="shared" si="22"/>
        <v>2495.0434599999999</v>
      </c>
      <c r="H1165" s="2">
        <f t="shared" si="23"/>
        <v>0.21000000000049113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13432.17</v>
      </c>
      <c r="D1166" s="1">
        <f>BILANCA!E189</f>
        <v>1281.01</v>
      </c>
      <c r="E1166" s="1">
        <v>0</v>
      </c>
      <c r="F1166" s="1">
        <v>0</v>
      </c>
      <c r="G1166" s="2">
        <f t="shared" si="22"/>
        <v>2926.9367699999998</v>
      </c>
      <c r="H1166" s="2">
        <f t="shared" si="23"/>
        <v>0.18000000000006366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124680.12</v>
      </c>
      <c r="D1183" s="1">
        <f>BILANCA!E206</f>
        <v>108817.16</v>
      </c>
      <c r="E1183" s="1">
        <v>0</v>
      </c>
      <c r="F1183" s="1">
        <v>0</v>
      </c>
      <c r="G1183" s="2">
        <f t="shared" si="22"/>
        <v>68462.888000000006</v>
      </c>
      <c r="H1183" s="2">
        <f t="shared" si="23"/>
        <v>0.27999999999883585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124680.12</v>
      </c>
      <c r="D1184" s="1">
        <f>BILANCA!E207</f>
        <v>108817.16</v>
      </c>
      <c r="E1184" s="1">
        <v>0</v>
      </c>
      <c r="F1184" s="1">
        <v>0</v>
      </c>
      <c r="G1184" s="2">
        <f t="shared" si="22"/>
        <v>68805.202440000008</v>
      </c>
      <c r="H1184" s="2">
        <f t="shared" si="23"/>
        <v>0.27999999999883585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7441.62</v>
      </c>
      <c r="D1185" s="1">
        <f>BILANCA!E208</f>
        <v>2638.91</v>
      </c>
      <c r="E1185" s="1">
        <v>0</v>
      </c>
      <c r="F1185" s="1">
        <v>0</v>
      </c>
      <c r="G1185" s="2">
        <f t="shared" si="22"/>
        <v>2569.3268800000005</v>
      </c>
      <c r="H1185" s="2">
        <f t="shared" si="23"/>
        <v>0.47000000000025466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11060.25</v>
      </c>
      <c r="D1189" s="1">
        <f>BILANCA!E212</f>
        <v>0</v>
      </c>
      <c r="E1189" s="1">
        <v>0</v>
      </c>
      <c r="F1189" s="1">
        <v>0</v>
      </c>
      <c r="G1189" s="2">
        <f t="shared" si="22"/>
        <v>2278.4114999999997</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106178.25</v>
      </c>
      <c r="D1194" s="1">
        <f>BILANCA!E217</f>
        <v>106178.25</v>
      </c>
      <c r="E1194" s="1">
        <v>0</v>
      </c>
      <c r="F1194" s="1">
        <v>0</v>
      </c>
      <c r="G1194" s="2">
        <f t="shared" si="22"/>
        <v>67210.832250000007</v>
      </c>
      <c r="H1194" s="2">
        <f t="shared" si="23"/>
        <v>0.5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668330.58000000007</v>
      </c>
      <c r="D1214" s="1">
        <f>BILANCA!E237</f>
        <v>826658.74</v>
      </c>
      <c r="E1214" s="1">
        <v>0</v>
      </c>
      <c r="F1214" s="1">
        <v>0</v>
      </c>
      <c r="G1214" s="2">
        <f t="shared" si="22"/>
        <v>536300.70186000003</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412750.21000000008</v>
      </c>
      <c r="D1215" s="1">
        <f>BILANCA!E238</f>
        <v>632675.61</v>
      </c>
      <c r="E1215" s="1">
        <v>0</v>
      </c>
      <c r="F1215" s="1">
        <v>0</v>
      </c>
      <c r="G1215" s="2">
        <f t="shared" si="22"/>
        <v>389319.53176000004</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529988.70000000007</v>
      </c>
      <c r="D1216" s="1">
        <f>BILANCA!E239</f>
        <v>738711.98</v>
      </c>
      <c r="E1216" s="1">
        <v>0</v>
      </c>
      <c r="F1216" s="1">
        <v>0</v>
      </c>
      <c r="G1216" s="2">
        <f t="shared" si="22"/>
        <v>467727.14978000004</v>
      </c>
      <c r="H1216" s="2">
        <f t="shared" si="23"/>
        <v>0.31999999994877726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484926.77</v>
      </c>
      <c r="D1217" s="1">
        <f>BILANCA!E240</f>
        <v>690345.59</v>
      </c>
      <c r="E1217" s="1">
        <v>0</v>
      </c>
      <c r="F1217" s="1">
        <v>0</v>
      </c>
      <c r="G1217" s="2">
        <f t="shared" si="22"/>
        <v>436554.60030000005</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45061.93</v>
      </c>
      <c r="D1218" s="1">
        <f>BILANCA!E241</f>
        <v>48366.39</v>
      </c>
      <c r="E1218" s="1">
        <v>0</v>
      </c>
      <c r="F1218" s="1">
        <v>0</v>
      </c>
      <c r="G1218" s="2">
        <f t="shared" si="22"/>
        <v>33321.756849999998</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117238.49</v>
      </c>
      <c r="D1219" s="1">
        <f>BILANCA!E242</f>
        <v>106036.37</v>
      </c>
      <c r="E1219" s="1">
        <v>0</v>
      </c>
      <c r="F1219" s="1">
        <v>0</v>
      </c>
      <c r="G1219" s="2">
        <f t="shared" si="22"/>
        <v>77717.45027999999</v>
      </c>
      <c r="H1219" s="2">
        <f t="shared" si="23"/>
        <v>0.86000000000058208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117238.49</v>
      </c>
      <c r="D1220" s="1">
        <f>BILANCA!E243</f>
        <v>106036.37</v>
      </c>
      <c r="E1220" s="1">
        <v>0</v>
      </c>
      <c r="F1220" s="1">
        <v>0</v>
      </c>
      <c r="G1220" s="2">
        <f t="shared" si="22"/>
        <v>78046.761509999997</v>
      </c>
      <c r="H1220" s="2">
        <f t="shared" si="23"/>
        <v>0.86000000000058208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75263.690000000061</v>
      </c>
      <c r="D1222" s="1">
        <f>BILANCA!E245</f>
        <v>-106.80000000004657</v>
      </c>
      <c r="E1222" s="1">
        <v>0</v>
      </c>
      <c r="F1222" s="1">
        <v>0</v>
      </c>
      <c r="G1222" s="2">
        <f t="shared" si="22"/>
        <v>17936.971509999992</v>
      </c>
      <c r="H1222" s="2">
        <f t="shared" si="23"/>
        <v>0.5099999998928979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953548.02</v>
      </c>
      <c r="D1223" s="1">
        <f>BILANCA!E246</f>
        <v>1150123.42</v>
      </c>
      <c r="E1223" s="1">
        <v>0</v>
      </c>
      <c r="F1223" s="1">
        <v>0</v>
      </c>
      <c r="G1223" s="2">
        <f t="shared" si="22"/>
        <v>780910.76639999996</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822323.63</v>
      </c>
      <c r="D1224" s="1">
        <f>BILANCA!E247</f>
        <v>1030101.15</v>
      </c>
      <c r="E1224" s="1">
        <v>0</v>
      </c>
      <c r="F1224" s="1">
        <v>0</v>
      </c>
      <c r="G1224" s="2">
        <f t="shared" si="22"/>
        <v>694688.74912999989</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131224.39000000001</v>
      </c>
      <c r="D1226" s="1">
        <f>BILANCA!E249</f>
        <v>120022.27</v>
      </c>
      <c r="E1226" s="1">
        <v>0</v>
      </c>
      <c r="F1226" s="1">
        <v>0</v>
      </c>
      <c r="G1226" s="2">
        <f t="shared" si="22"/>
        <v>90218.349990000002</v>
      </c>
      <c r="H1226" s="2">
        <f t="shared" si="23"/>
        <v>0.66000000001804437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878284.33</v>
      </c>
      <c r="D1227" s="1">
        <f>BILANCA!E250</f>
        <v>1150230.22</v>
      </c>
      <c r="E1227" s="1">
        <v>0</v>
      </c>
      <c r="F1227" s="1">
        <v>0</v>
      </c>
      <c r="G1227" s="2">
        <f t="shared" si="22"/>
        <v>775613.72387999995</v>
      </c>
      <c r="H1227" s="2">
        <f t="shared" si="23"/>
        <v>0.54999999993015081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878284.33</v>
      </c>
      <c r="D1229" s="1">
        <f>BILANCA!E252</f>
        <v>1150230.22</v>
      </c>
      <c r="E1229" s="1">
        <v>0</v>
      </c>
      <c r="F1229" s="1">
        <v>0</v>
      </c>
      <c r="G1229" s="2">
        <f t="shared" si="22"/>
        <v>781971.21341999993</v>
      </c>
      <c r="H1229" s="2">
        <f t="shared" si="23"/>
        <v>0.54999999993015081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180316.68</v>
      </c>
      <c r="D1232" s="1">
        <f>BILANCA!E255</f>
        <v>194089.93</v>
      </c>
      <c r="E1232" s="1">
        <v>0</v>
      </c>
      <c r="F1232" s="1">
        <v>0</v>
      </c>
      <c r="G1232" s="2">
        <f t="shared" si="22"/>
        <v>141555.63845999999</v>
      </c>
      <c r="H1232" s="2">
        <f t="shared" si="23"/>
        <v>0.39000000001396984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12382.95</v>
      </c>
      <c r="D1240" s="1">
        <f>BILANCA!E264</f>
        <v>11235.57</v>
      </c>
      <c r="E1240" s="1">
        <v>0</v>
      </c>
      <c r="F1240" s="1">
        <v>0</v>
      </c>
      <c r="G1240" s="2">
        <f t="shared" si="22"/>
        <v>8957.5011300000006</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167343.10999999999</v>
      </c>
      <c r="D1241" s="1">
        <f>BILANCA!E265</f>
        <v>182263.92</v>
      </c>
      <c r="E1241" s="1">
        <v>0</v>
      </c>
      <c r="F1241" s="1">
        <v>0</v>
      </c>
      <c r="G1241" s="2">
        <f t="shared" si="22"/>
        <v>137222.70510000002</v>
      </c>
      <c r="H1241" s="2">
        <f t="shared" si="23"/>
        <v>0.18999999997322448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5579.38</v>
      </c>
      <c r="D1244" s="1">
        <f>BILANCA!E268</f>
        <v>4995.28</v>
      </c>
      <c r="E1244" s="1">
        <v>0</v>
      </c>
      <c r="F1244" s="1">
        <v>0</v>
      </c>
      <c r="G1244" s="2">
        <f t="shared" si="24"/>
        <v>4063.7543400000004</v>
      </c>
      <c r="H1244" s="2">
        <f t="shared" si="23"/>
        <v>0.65999999999985448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289301.38</v>
      </c>
      <c r="D1263" s="1">
        <f>BILANCA!E287</f>
        <v>258925.65</v>
      </c>
      <c r="E1263" s="1">
        <v>0</v>
      </c>
      <c r="F1263" s="1">
        <v>0</v>
      </c>
      <c r="G1263" s="2">
        <f t="shared" si="24"/>
        <v>226002.75040000002</v>
      </c>
      <c r="H1263" s="2">
        <f t="shared" si="23"/>
        <v>0.73000000001047738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391778.8</v>
      </c>
      <c r="D1264" s="1">
        <f>BILANCA!E288</f>
        <v>439395.46</v>
      </c>
      <c r="E1264" s="1">
        <v>0</v>
      </c>
      <c r="F1264" s="1">
        <v>0</v>
      </c>
      <c r="G1264" s="2">
        <f t="shared" si="24"/>
        <v>357030.09132000001</v>
      </c>
      <c r="H1264" s="2">
        <f t="shared" si="23"/>
        <v>0.66000000003259629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13432.17</v>
      </c>
      <c r="D1265" s="1">
        <f>BILANCA!E289</f>
        <v>1281.01</v>
      </c>
      <c r="E1265" s="1">
        <v>0</v>
      </c>
      <c r="F1265" s="1">
        <v>0</v>
      </c>
      <c r="G1265" s="2">
        <f t="shared" si="24"/>
        <v>4510.3615799999998</v>
      </c>
      <c r="H1265" s="2">
        <f t="shared" si="23"/>
        <v>0.18000000000006366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106178.25</v>
      </c>
      <c r="E1269" s="1">
        <v>0</v>
      </c>
      <c r="F1269" s="1">
        <v>0</v>
      </c>
      <c r="G1269" s="2">
        <f t="shared" si="24"/>
        <v>60733.958999999995</v>
      </c>
      <c r="H1269" s="2">
        <f t="shared" si="23"/>
        <v>0.25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124680.12</v>
      </c>
      <c r="D1270" s="1">
        <f>BILANCA!E294</f>
        <v>2638.91</v>
      </c>
      <c r="E1270" s="1">
        <v>0</v>
      </c>
      <c r="F1270" s="1">
        <v>0</v>
      </c>
      <c r="G1270" s="2">
        <f t="shared" si="24"/>
        <v>37297.928780000002</v>
      </c>
      <c r="H1270" s="2">
        <f t="shared" si="23"/>
        <v>0.20999999999548891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3994.84</v>
      </c>
      <c r="E1274" s="1">
        <v>0</v>
      </c>
      <c r="F1274" s="1">
        <v>0</v>
      </c>
      <c r="G1274" s="2">
        <f t="shared" si="24"/>
        <v>2324.9968800000001</v>
      </c>
      <c r="H1274" s="2">
        <f t="shared" si="23"/>
        <v>0.15999999999985448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5361584.09</v>
      </c>
      <c r="D1408" s="1">
        <f>'RAS-funkcijski'!E114</f>
        <v>6145123.71</v>
      </c>
      <c r="E1408" s="1">
        <v>0</v>
      </c>
      <c r="F1408" s="1">
        <v>0</v>
      </c>
      <c r="G1408" s="2">
        <f t="shared" si="24"/>
        <v>1941701.4660999998</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5361584.09</v>
      </c>
      <c r="D1416" s="1">
        <f>'RAS-funkcijski'!E122</f>
        <v>6145123.71</v>
      </c>
      <c r="E1416" s="1">
        <v>0</v>
      </c>
      <c r="F1416" s="1">
        <v>0</v>
      </c>
      <c r="G1416" s="2">
        <f t="shared" si="24"/>
        <v>2082916.1181799998</v>
      </c>
      <c r="H1416" s="2">
        <f t="shared" si="27"/>
        <v>0.37999999988824129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5361584.09</v>
      </c>
      <c r="D1417" s="1">
        <f>'RAS-funkcijski'!E123</f>
        <v>6145123.71</v>
      </c>
      <c r="E1417" s="1">
        <v>0</v>
      </c>
      <c r="F1417" s="1">
        <v>0</v>
      </c>
      <c r="G1417" s="2">
        <f t="shared" si="24"/>
        <v>2100567.9496899997</v>
      </c>
      <c r="H1417" s="2">
        <f t="shared" si="27"/>
        <v>0.37999999988824129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5361584.09</v>
      </c>
      <c r="D1435" s="13">
        <f>'RAS-funkcijski'!E141</f>
        <v>6145123.71</v>
      </c>
      <c r="E1435" s="13">
        <v>0</v>
      </c>
      <c r="F1435" s="13">
        <v>0</v>
      </c>
      <c r="G1435" s="14">
        <f t="shared" si="24"/>
        <v>2418300.9168700003</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37391.980000000003</v>
      </c>
      <c r="E1436" s="6">
        <v>0</v>
      </c>
      <c r="F1436" s="6">
        <v>0</v>
      </c>
      <c r="G1436" s="7">
        <f t="shared" si="24"/>
        <v>74.783960000000008</v>
      </c>
      <c r="H1436" s="7">
        <f t="shared" si="27"/>
        <v>1.9999999996798579E-2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37391.980000000003</v>
      </c>
      <c r="E1453" s="1">
        <v>0</v>
      </c>
      <c r="F1453" s="1">
        <v>0</v>
      </c>
      <c r="G1453" s="2">
        <f t="shared" si="24"/>
        <v>1346.1112800000001</v>
      </c>
      <c r="H1453" s="2">
        <f t="shared" si="27"/>
        <v>1.9999999996798579E-2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37391.980000000003</v>
      </c>
      <c r="E1454" s="1">
        <v>0</v>
      </c>
      <c r="F1454" s="1">
        <v>0</v>
      </c>
      <c r="G1454" s="2">
        <f t="shared" si="24"/>
        <v>1420.8952400000001</v>
      </c>
      <c r="H1454" s="2">
        <f t="shared" si="27"/>
        <v>1.9999999996798579E-2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37291.4</v>
      </c>
      <c r="E1456" s="1">
        <v>0</v>
      </c>
      <c r="F1456" s="1">
        <v>0</v>
      </c>
      <c r="G1456" s="2">
        <f t="shared" si="24"/>
        <v>1566.2388000000001</v>
      </c>
      <c r="H1456" s="2">
        <f t="shared" si="27"/>
        <v>0.40000000000145519</v>
      </c>
      <c r="I1456" s="10">
        <f t="shared" si="30"/>
        <v>626.49552000227925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100.58</v>
      </c>
      <c r="E1458" s="1">
        <v>0</v>
      </c>
      <c r="F1458" s="1">
        <v>0</v>
      </c>
      <c r="G1458" s="2">
        <f t="shared" si="24"/>
        <v>4.6266799999999995</v>
      </c>
      <c r="H1458" s="2">
        <f t="shared" si="27"/>
        <v>0.42000000000000171</v>
      </c>
      <c r="I1458" s="10">
        <f t="shared" si="30"/>
        <v>1.9432056000000077</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819192.48</v>
      </c>
      <c r="D1480" s="6"/>
      <c r="E1480" s="6">
        <v>0</v>
      </c>
      <c r="F1480" s="6">
        <v>0</v>
      </c>
      <c r="G1480" s="7">
        <f t="shared" ref="G1480:G1580" si="34">B1480/1000*C1480</f>
        <v>819.19248000000005</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6097834.6599999992</v>
      </c>
      <c r="D1481" s="1">
        <v>0</v>
      </c>
      <c r="E1481" s="1">
        <v>0</v>
      </c>
      <c r="F1481" s="1">
        <v>0</v>
      </c>
      <c r="G1481" s="2">
        <f t="shared" si="34"/>
        <v>12195.669319999999</v>
      </c>
      <c r="H1481" s="2">
        <f t="shared" si="35"/>
        <v>0.34000000078231096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5817180.3999999994</v>
      </c>
      <c r="D1483" s="1">
        <v>0</v>
      </c>
      <c r="E1483" s="1">
        <v>0</v>
      </c>
      <c r="F1483" s="1">
        <v>0</v>
      </c>
      <c r="G1483" s="2">
        <f t="shared" si="34"/>
        <v>23268.721599999997</v>
      </c>
      <c r="H1483" s="2">
        <f t="shared" si="35"/>
        <v>0.39999999944120646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4999370.3899999997</v>
      </c>
      <c r="D1484" s="1">
        <v>0</v>
      </c>
      <c r="E1484" s="1">
        <v>0</v>
      </c>
      <c r="F1484" s="1">
        <v>0</v>
      </c>
      <c r="G1484" s="2">
        <f t="shared" si="34"/>
        <v>24996.85195</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813636.41</v>
      </c>
      <c r="D1485" s="1">
        <v>0</v>
      </c>
      <c r="E1485" s="1">
        <v>0</v>
      </c>
      <c r="F1485" s="1">
        <v>0</v>
      </c>
      <c r="G1485" s="2">
        <f t="shared" si="34"/>
        <v>4881.8184600000004</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1.76</v>
      </c>
      <c r="D1486" s="1">
        <v>0</v>
      </c>
      <c r="E1486" s="1">
        <v>0</v>
      </c>
      <c r="F1486" s="1">
        <v>0</v>
      </c>
      <c r="G1486" s="2">
        <f t="shared" si="34"/>
        <v>1.2320000000000001E-2</v>
      </c>
      <c r="H1486" s="2">
        <f t="shared" si="35"/>
        <v>0.24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2548.27</v>
      </c>
      <c r="D1489" s="1">
        <v>0</v>
      </c>
      <c r="E1489" s="1">
        <v>0</v>
      </c>
      <c r="F1489" s="1">
        <v>0</v>
      </c>
      <c r="G1489" s="2">
        <f t="shared" si="34"/>
        <v>25.482700000000001</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1623.57</v>
      </c>
      <c r="D1491" s="1">
        <v>0</v>
      </c>
      <c r="E1491" s="1">
        <v>0</v>
      </c>
      <c r="F1491" s="1">
        <v>0</v>
      </c>
      <c r="G1491" s="2">
        <f t="shared" si="34"/>
        <v>19.482839999999999</v>
      </c>
      <c r="H1491" s="2">
        <f t="shared" si="35"/>
        <v>0.43000000000006366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280654.26</v>
      </c>
      <c r="D1492" s="1">
        <v>0</v>
      </c>
      <c r="E1492" s="1">
        <v>0</v>
      </c>
      <c r="F1492" s="1">
        <v>0</v>
      </c>
      <c r="G1492" s="2">
        <f t="shared" si="34"/>
        <v>3648.5053800000001</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6108607.8599999994</v>
      </c>
      <c r="D1499" s="1">
        <v>0</v>
      </c>
      <c r="E1499" s="1">
        <v>0</v>
      </c>
      <c r="F1499" s="1">
        <v>0</v>
      </c>
      <c r="G1499" s="2">
        <f t="shared" si="34"/>
        <v>122172.15719999999</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5799939.4699999997</v>
      </c>
      <c r="D1501" s="1">
        <v>0</v>
      </c>
      <c r="E1501" s="1">
        <v>0</v>
      </c>
      <c r="F1501" s="1">
        <v>0</v>
      </c>
      <c r="G1501" s="2">
        <f t="shared" si="34"/>
        <v>127598.66833999999</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4948271.0599999996</v>
      </c>
      <c r="D1502" s="1">
        <v>0</v>
      </c>
      <c r="E1502" s="1">
        <v>0</v>
      </c>
      <c r="F1502" s="1">
        <v>0</v>
      </c>
      <c r="G1502" s="2">
        <f t="shared" si="34"/>
        <v>113810.23437999999</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847939.02</v>
      </c>
      <c r="D1503" s="1">
        <v>0</v>
      </c>
      <c r="E1503" s="1">
        <v>0</v>
      </c>
      <c r="F1503" s="1">
        <v>0</v>
      </c>
      <c r="G1503" s="2">
        <f t="shared" si="34"/>
        <v>20350.536480000002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314.33999999999997</v>
      </c>
      <c r="D1504" s="1">
        <v>0</v>
      </c>
      <c r="E1504" s="1">
        <v>0</v>
      </c>
      <c r="F1504" s="1">
        <v>0</v>
      </c>
      <c r="G1504" s="2">
        <f t="shared" si="34"/>
        <v>7.8584999999999994</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2548.27</v>
      </c>
      <c r="D1507" s="1">
        <v>0</v>
      </c>
      <c r="E1507" s="1">
        <v>0</v>
      </c>
      <c r="F1507" s="1">
        <v>0</v>
      </c>
      <c r="G1507" s="2">
        <f t="shared" si="34"/>
        <v>71.351560000000006</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866.78</v>
      </c>
      <c r="D1509" s="1">
        <v>0</v>
      </c>
      <c r="E1509" s="1">
        <v>0</v>
      </c>
      <c r="F1509" s="1">
        <v>0</v>
      </c>
      <c r="G1509" s="2">
        <f t="shared" si="34"/>
        <v>26.003399999999999</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292805.43</v>
      </c>
      <c r="D1510" s="1">
        <v>0</v>
      </c>
      <c r="E1510" s="1">
        <v>0</v>
      </c>
      <c r="F1510" s="1">
        <v>0</v>
      </c>
      <c r="G1510" s="2">
        <f t="shared" si="34"/>
        <v>9076.9683299999997</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15862.96</v>
      </c>
      <c r="D1511" s="1">
        <v>0</v>
      </c>
      <c r="E1511" s="1">
        <v>0</v>
      </c>
      <c r="F1511" s="1">
        <v>0</v>
      </c>
      <c r="G1511" s="2">
        <f t="shared" si="34"/>
        <v>507.61471999999998</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15862.96</v>
      </c>
      <c r="D1515" s="1">
        <v>0</v>
      </c>
      <c r="E1515" s="1">
        <v>0</v>
      </c>
      <c r="F1515" s="1">
        <v>0</v>
      </c>
      <c r="G1515" s="2">
        <f t="shared" si="34"/>
        <v>571.06655999999998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808419.27999999933</v>
      </c>
      <c r="D1517" s="1">
        <v>0</v>
      </c>
      <c r="E1517" s="1">
        <v>0</v>
      </c>
      <c r="F1517" s="1">
        <v>0</v>
      </c>
      <c r="G1517" s="2">
        <f t="shared" si="34"/>
        <v>30719.932639999974</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366384.91000000003</v>
      </c>
      <c r="D1518" s="1">
        <v>0</v>
      </c>
      <c r="E1518" s="1">
        <v>0</v>
      </c>
      <c r="F1518" s="1">
        <v>0</v>
      </c>
      <c r="G1518" s="2">
        <f t="shared" si="34"/>
        <v>14289.011490000001</v>
      </c>
      <c r="H1518" s="2">
        <f t="shared" si="35"/>
        <v>8.999999996740371E-2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258925.65</v>
      </c>
      <c r="D1524" s="1">
        <v>0</v>
      </c>
      <c r="E1524" s="1">
        <v>0</v>
      </c>
      <c r="F1524" s="1">
        <v>0</v>
      </c>
      <c r="G1524" s="2">
        <f t="shared" si="34"/>
        <v>11651.65425</v>
      </c>
      <c r="H1524" s="2">
        <f t="shared" si="35"/>
        <v>0.35000000000582077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242824.08</v>
      </c>
      <c r="D1530" s="1">
        <v>0</v>
      </c>
      <c r="E1530" s="1">
        <v>0</v>
      </c>
      <c r="F1530" s="1">
        <v>0</v>
      </c>
      <c r="G1530" s="2">
        <f t="shared" si="34"/>
        <v>12384.028079999998</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69645.5</v>
      </c>
      <c r="D1531" s="1">
        <v>0</v>
      </c>
      <c r="E1531" s="1">
        <v>0</v>
      </c>
      <c r="F1531" s="1">
        <v>0</v>
      </c>
      <c r="G1531" s="2">
        <f t="shared" si="34"/>
        <v>3621.5659999999998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173178.58</v>
      </c>
      <c r="D1532" s="1">
        <v>0</v>
      </c>
      <c r="E1532" s="1">
        <v>0</v>
      </c>
      <c r="F1532" s="1">
        <v>0</v>
      </c>
      <c r="G1532" s="2">
        <f t="shared" si="34"/>
        <v>9178.4647399999994</v>
      </c>
      <c r="H1532" s="2">
        <f t="shared" si="35"/>
        <v>0.42000000001280569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1789.95</v>
      </c>
      <c r="D1535" s="1">
        <v>0</v>
      </c>
      <c r="E1535" s="1">
        <v>0</v>
      </c>
      <c r="F1535" s="1">
        <v>0</v>
      </c>
      <c r="G1535" s="2">
        <f t="shared" si="34"/>
        <v>100.2372</v>
      </c>
      <c r="H1535" s="2">
        <f t="shared" si="35"/>
        <v>4.9999999999954525E-2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1789.95</v>
      </c>
      <c r="D1536" s="1">
        <v>0</v>
      </c>
      <c r="E1536" s="1">
        <v>0</v>
      </c>
      <c r="F1536" s="1">
        <v>0</v>
      </c>
      <c r="G1536" s="2">
        <f t="shared" si="34"/>
        <v>102.02715000000001</v>
      </c>
      <c r="H1536" s="2">
        <f t="shared" si="35"/>
        <v>4.9999999999954525E-2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9489.68</v>
      </c>
      <c r="D1550" s="1">
        <v>0</v>
      </c>
      <c r="E1550" s="1">
        <v>0</v>
      </c>
      <c r="F1550" s="1">
        <v>0</v>
      </c>
      <c r="G1550" s="2">
        <f t="shared" si="34"/>
        <v>673.76727999999991</v>
      </c>
      <c r="H1550" s="2">
        <f t="shared" si="35"/>
        <v>0.31999999999970896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9489.68</v>
      </c>
      <c r="D1553" s="1">
        <v>0</v>
      </c>
      <c r="E1553" s="1">
        <v>0</v>
      </c>
      <c r="F1553" s="1">
        <v>0</v>
      </c>
      <c r="G1553" s="2">
        <f t="shared" si="34"/>
        <v>702.23631999999998</v>
      </c>
      <c r="H1553" s="2">
        <f t="shared" si="35"/>
        <v>0.31999999999970896</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4821.9399999999996</v>
      </c>
      <c r="D1560" s="1">
        <v>0</v>
      </c>
      <c r="E1560" s="1">
        <v>0</v>
      </c>
      <c r="F1560" s="1">
        <v>0</v>
      </c>
      <c r="G1560" s="2">
        <f t="shared" si="34"/>
        <v>390.57713999999999</v>
      </c>
      <c r="H1560" s="2">
        <f t="shared" si="35"/>
        <v>6.0000000000400178E-2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4821.9399999999996</v>
      </c>
      <c r="D1562" s="1">
        <v>0</v>
      </c>
      <c r="E1562" s="1">
        <v>0</v>
      </c>
      <c r="F1562" s="1">
        <v>0</v>
      </c>
      <c r="G1562" s="2">
        <f t="shared" si="34"/>
        <v>400.22102000000001</v>
      </c>
      <c r="H1562" s="2">
        <f t="shared" si="35"/>
        <v>6.0000000000400178E-2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1281.01</v>
      </c>
      <c r="D1565" s="1">
        <v>0</v>
      </c>
      <c r="E1565" s="1">
        <v>0</v>
      </c>
      <c r="F1565" s="1">
        <v>0</v>
      </c>
      <c r="G1565" s="2">
        <f t="shared" si="34"/>
        <v>110.16685999999999</v>
      </c>
      <c r="H1565" s="2">
        <f t="shared" si="35"/>
        <v>9.9999999999909051E-3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1281.01</v>
      </c>
      <c r="D1566" s="1">
        <v>0</v>
      </c>
      <c r="E1566" s="1">
        <v>0</v>
      </c>
      <c r="F1566" s="1">
        <v>0</v>
      </c>
      <c r="G1566" s="2">
        <f t="shared" si="34"/>
        <v>111.44786999999999</v>
      </c>
      <c r="H1566" s="2">
        <f t="shared" si="35"/>
        <v>9.9999999999909051E-3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106178.25</v>
      </c>
      <c r="D1570" s="1">
        <v>0</v>
      </c>
      <c r="E1570" s="1">
        <v>0</v>
      </c>
      <c r="F1570" s="1">
        <v>0</v>
      </c>
      <c r="G1570" s="2">
        <f t="shared" si="34"/>
        <v>9662.2207500000004</v>
      </c>
      <c r="H1570" s="2">
        <f t="shared" si="35"/>
        <v>0.25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106178.25</v>
      </c>
      <c r="D1574" s="1">
        <v>0</v>
      </c>
      <c r="E1574" s="1">
        <v>0</v>
      </c>
      <c r="F1574" s="1">
        <v>0</v>
      </c>
      <c r="G1574" s="2">
        <f t="shared" si="34"/>
        <v>10086.93375</v>
      </c>
      <c r="H1574" s="2">
        <f t="shared" si="35"/>
        <v>0.25</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442034.37</v>
      </c>
      <c r="D1576" s="1">
        <v>0</v>
      </c>
      <c r="E1576" s="1">
        <v>0</v>
      </c>
      <c r="F1576" s="1">
        <v>0</v>
      </c>
      <c r="G1576" s="2">
        <f t="shared" si="34"/>
        <v>42877.333890000002</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439395.46</v>
      </c>
      <c r="D1578" s="1">
        <v>0</v>
      </c>
      <c r="E1578" s="1">
        <v>0</v>
      </c>
      <c r="F1578" s="1">
        <v>0</v>
      </c>
      <c r="G1578" s="2">
        <f t="shared" si="34"/>
        <v>43500.150540000002</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2638.91</v>
      </c>
      <c r="D1580" s="13">
        <v>0</v>
      </c>
      <c r="E1580" s="13">
        <v>0</v>
      </c>
      <c r="F1580" s="13">
        <v>0</v>
      </c>
      <c r="G1580" s="14">
        <f t="shared" si="34"/>
        <v>266.52991000000003</v>
      </c>
      <c r="H1580" s="14">
        <f t="shared" si="35"/>
        <v>9.0000000000145519E-2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50215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2.8"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5374861.8899999997</v>
      </c>
      <c r="I16" s="170">
        <f>'PR-RAS'!E6</f>
        <v>6080955.1999999993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5256593.8</v>
      </c>
      <c r="I17" s="170">
        <f>'PR-RAS'!E151</f>
        <v>5873177.7999999998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75263.689999999551</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106.80000000081782</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706081.14999999991</v>
      </c>
      <c r="I20" s="173">
        <f>BILANCA!E7</f>
        <v>914804.40999999992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781441.89999999991</v>
      </c>
      <c r="I21" s="175">
        <f>BILANCA!E68</f>
        <v>720273.6100000001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819192.47000000009</v>
      </c>
      <c r="I22" s="175">
        <f>BILANCA!E176</f>
        <v>808419.28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668330.58000000007</v>
      </c>
      <c r="I23" s="177">
        <f>BILANCA!E237</f>
        <v>826658.74</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5361584.09</v>
      </c>
      <c r="I27" s="175">
        <f>'RAS-funkcijski'!E114</f>
        <v>6145123.71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5361584.09</v>
      </c>
      <c r="I28" s="179">
        <f>'RAS-funkcijski'!E141</f>
        <v>6145123.71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37391.980000000003</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37391.980000000003</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819192.48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808419.27999999933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366384.91000000003</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442034.37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34" sqref="E63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5374861.8899999997</v>
      </c>
      <c r="E6" s="51">
        <f>E7+E44+E50+E82+E106+E124+E133+E139</f>
        <v>6080955.1999999993</v>
      </c>
      <c r="F6" s="52">
        <f t="shared" ref="F6:F131" si="0">IF(D6&lt;&gt;0,IF(E6/D6&gt;=100,"&gt;&gt;100",E6/D6*100),"-")</f>
        <v>113.13695727351983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177572.05000000002</v>
      </c>
      <c r="E50" s="51">
        <f>E51+E54+E59+E62+E65+E68+E71+E74+E77</f>
        <v>233085.09</v>
      </c>
      <c r="F50" s="52">
        <f t="shared" si="0"/>
        <v>131.26226227607327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34409.620000000003</v>
      </c>
      <c r="E54" s="51">
        <f t="shared" si="11"/>
        <v>132631.06</v>
      </c>
      <c r="F54" s="52">
        <f t="shared" si="0"/>
        <v>385.44761610270615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34409.620000000003</v>
      </c>
      <c r="E57" s="242">
        <v>132631.06</v>
      </c>
      <c r="F57" s="52">
        <f t="shared" si="0"/>
        <v>385.44761610270615</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31242.95</v>
      </c>
      <c r="E68" s="51">
        <f t="shared" si="15"/>
        <v>17330.22</v>
      </c>
      <c r="F68" s="52">
        <f t="shared" si="0"/>
        <v>55.469217855548216</v>
      </c>
    </row>
    <row r="69" spans="1:6" ht="12.75" customHeight="1" x14ac:dyDescent="0.2">
      <c r="A69" s="53" t="s">
        <v>184</v>
      </c>
      <c r="B69" s="85" t="s">
        <v>185</v>
      </c>
      <c r="C69" s="50" t="s">
        <v>184</v>
      </c>
      <c r="D69" s="242">
        <v>31242.95</v>
      </c>
      <c r="E69" s="242">
        <v>17330.22</v>
      </c>
      <c r="F69" s="52">
        <f t="shared" si="0"/>
        <v>55.469217855548216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111919.48000000001</v>
      </c>
      <c r="E77" s="51">
        <f t="shared" si="18"/>
        <v>83123.81</v>
      </c>
      <c r="F77" s="52">
        <f t="shared" si="0"/>
        <v>74.271083103674172</v>
      </c>
    </row>
    <row r="78" spans="1:6" ht="12.75" customHeight="1" x14ac:dyDescent="0.2">
      <c r="A78" s="53">
        <v>6391</v>
      </c>
      <c r="B78" s="85" t="s">
        <v>202</v>
      </c>
      <c r="C78" s="50" t="s">
        <v>203</v>
      </c>
      <c r="D78" s="242">
        <v>62285.15</v>
      </c>
      <c r="E78" s="242">
        <v>56656.89</v>
      </c>
      <c r="F78" s="52">
        <f t="shared" si="0"/>
        <v>90.963720886920868</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49634.33</v>
      </c>
      <c r="E80" s="242">
        <v>26466.92</v>
      </c>
      <c r="F80" s="52">
        <f t="shared" si="0"/>
        <v>53.323818413585911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v>
      </c>
      <c r="E82" s="51">
        <f t="shared" si="19"/>
        <v>1.83</v>
      </c>
      <c r="F82" s="52">
        <f t="shared" si="0"/>
        <v>65.357142857142875</v>
      </c>
    </row>
    <row r="83" spans="1:6" ht="12.75" customHeight="1" x14ac:dyDescent="0.2">
      <c r="A83" s="53">
        <v>641</v>
      </c>
      <c r="B83" s="85" t="s">
        <v>212</v>
      </c>
      <c r="C83" s="50" t="s">
        <v>213</v>
      </c>
      <c r="D83" s="51">
        <f t="shared" ref="D83:E83" si="20">SUM(D84:D90)</f>
        <v>2.8</v>
      </c>
      <c r="E83" s="51">
        <f t="shared" si="20"/>
        <v>1.83</v>
      </c>
      <c r="F83" s="52">
        <f t="shared" si="0"/>
        <v>65.357142857142875</v>
      </c>
    </row>
    <row r="84" spans="1:6" ht="12.75" customHeight="1" x14ac:dyDescent="0.2">
      <c r="A84" s="53">
        <v>6412</v>
      </c>
      <c r="B84" s="85" t="s">
        <v>214</v>
      </c>
      <c r="C84" s="50" t="s">
        <v>215</v>
      </c>
      <c r="D84" s="242">
        <v>0.88</v>
      </c>
      <c r="E84" s="242">
        <v>1.83</v>
      </c>
      <c r="F84" s="52">
        <f t="shared" si="0"/>
        <v>207.95454545454547</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1.92</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375415.52</v>
      </c>
      <c r="E106" s="51">
        <f t="shared" si="23"/>
        <v>369198.46</v>
      </c>
      <c r="F106" s="52">
        <f t="shared" si="0"/>
        <v>98.343952322482565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375415.52</v>
      </c>
      <c r="E112" s="51">
        <f t="shared" si="25"/>
        <v>369198.46</v>
      </c>
      <c r="F112" s="52">
        <f t="shared" si="0"/>
        <v>98.343952322482565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375415.52</v>
      </c>
      <c r="E117" s="242">
        <v>369198.46</v>
      </c>
      <c r="F117" s="52">
        <f t="shared" si="0"/>
        <v>98.343952322482565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36813.68</v>
      </c>
      <c r="E124" s="51">
        <f t="shared" si="27"/>
        <v>44621.31</v>
      </c>
      <c r="F124" s="52">
        <f t="shared" si="0"/>
        <v>121.20850183953355</v>
      </c>
    </row>
    <row r="125" spans="1:6" ht="12.75" customHeight="1" x14ac:dyDescent="0.2">
      <c r="A125" s="53">
        <v>661</v>
      </c>
      <c r="B125" s="86" t="s">
        <v>296</v>
      </c>
      <c r="C125" s="50" t="s">
        <v>297</v>
      </c>
      <c r="D125" s="51">
        <f t="shared" ref="D125:E125" si="28">SUM(D126:D127)</f>
        <v>35367</v>
      </c>
      <c r="E125" s="51">
        <f t="shared" si="28"/>
        <v>44201.31</v>
      </c>
      <c r="F125" s="52">
        <f t="shared" si="0"/>
        <v>124.97896344049538</v>
      </c>
    </row>
    <row r="126" spans="1:6" ht="12.75" customHeight="1" x14ac:dyDescent="0.2">
      <c r="A126" s="53">
        <v>6614</v>
      </c>
      <c r="B126" s="86" t="s">
        <v>298</v>
      </c>
      <c r="C126" s="50" t="s">
        <v>299</v>
      </c>
      <c r="D126" s="242">
        <v>33.97</v>
      </c>
      <c r="E126" s="242"/>
      <c r="F126" s="52">
        <f t="shared" si="0"/>
        <v>0</v>
      </c>
    </row>
    <row r="127" spans="1:6" ht="12.75" customHeight="1" x14ac:dyDescent="0.2">
      <c r="A127" s="53">
        <v>6615</v>
      </c>
      <c r="B127" s="86" t="s">
        <v>300</v>
      </c>
      <c r="C127" s="50" t="s">
        <v>301</v>
      </c>
      <c r="D127" s="242">
        <v>35333.03</v>
      </c>
      <c r="E127" s="242">
        <v>44201.31</v>
      </c>
      <c r="F127" s="52">
        <f t="shared" si="0"/>
        <v>125.09912113396445</v>
      </c>
    </row>
    <row r="128" spans="1:6" ht="22.8" x14ac:dyDescent="0.2">
      <c r="A128" s="53">
        <v>663</v>
      </c>
      <c r="B128" s="231" t="s">
        <v>302</v>
      </c>
      <c r="C128" s="50" t="s">
        <v>303</v>
      </c>
      <c r="D128" s="51">
        <f t="shared" ref="D128:E128" si="29">SUM(D129:D132)</f>
        <v>1446.68</v>
      </c>
      <c r="E128" s="51">
        <f t="shared" si="29"/>
        <v>420</v>
      </c>
      <c r="F128" s="52">
        <f t="shared" si="0"/>
        <v>29.031990488566922</v>
      </c>
    </row>
    <row r="129" spans="1:6" ht="12.75" customHeight="1" x14ac:dyDescent="0.2">
      <c r="A129" s="53">
        <v>6631</v>
      </c>
      <c r="B129" s="86" t="s">
        <v>304</v>
      </c>
      <c r="C129" s="50" t="s">
        <v>305</v>
      </c>
      <c r="D129" s="242">
        <v>1446.68</v>
      </c>
      <c r="E129" s="242">
        <v>420</v>
      </c>
      <c r="F129" s="52">
        <f t="shared" si="0"/>
        <v>29.031990488566922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4781712.7699999996</v>
      </c>
      <c r="E133" s="51">
        <f t="shared" si="30"/>
        <v>5433696.1699999999</v>
      </c>
      <c r="F133" s="52">
        <f t="shared" ref="F133:F223" si="31">IF(D133&lt;&gt;0,IF(E133/D133&gt;=100,"&gt;&gt;100",E133/D133*100),"-")</f>
        <v>113.6349344128422</v>
      </c>
    </row>
    <row r="134" spans="1:6" ht="22.8" x14ac:dyDescent="0.2">
      <c r="A134" s="53">
        <v>671</v>
      </c>
      <c r="B134" s="232" t="s">
        <v>314</v>
      </c>
      <c r="C134" s="50" t="s">
        <v>315</v>
      </c>
      <c r="D134" s="51">
        <f t="shared" ref="D134:E134" si="32">SUM(D135:D137)</f>
        <v>4781712.7699999996</v>
      </c>
      <c r="E134" s="51">
        <f t="shared" si="32"/>
        <v>5433696.1699999999</v>
      </c>
      <c r="F134" s="52">
        <f t="shared" si="31"/>
        <v>113.6349344128422</v>
      </c>
    </row>
    <row r="135" spans="1:6" ht="12.75" customHeight="1" x14ac:dyDescent="0.2">
      <c r="A135" s="53">
        <v>6711</v>
      </c>
      <c r="B135" s="85" t="s">
        <v>316</v>
      </c>
      <c r="C135" s="50" t="s">
        <v>317</v>
      </c>
      <c r="D135" s="242">
        <v>4781712.7699999996</v>
      </c>
      <c r="E135" s="242">
        <v>5433696.1699999999</v>
      </c>
      <c r="F135" s="52">
        <f t="shared" si="31"/>
        <v>113.6349344128422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3345.07</v>
      </c>
      <c r="E139" s="51">
        <f t="shared" si="33"/>
        <v>352.34</v>
      </c>
      <c r="F139" s="52">
        <f t="shared" si="31"/>
        <v>10.533112909445839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3345.07</v>
      </c>
      <c r="E150" s="242">
        <v>352.34</v>
      </c>
      <c r="F150" s="52">
        <f t="shared" si="31"/>
        <v>10.533112909445839</v>
      </c>
    </row>
    <row r="151" spans="1:6" ht="12.75" customHeight="1" x14ac:dyDescent="0.2">
      <c r="A151" s="53">
        <v>3</v>
      </c>
      <c r="B151" s="85" t="s">
        <v>348</v>
      </c>
      <c r="C151" s="50" t="s">
        <v>56</v>
      </c>
      <c r="D151" s="51">
        <f t="shared" ref="D151:E151" si="35">D152+D163+D196+D215+D224+D252+D263</f>
        <v>5256593.8</v>
      </c>
      <c r="E151" s="51">
        <f t="shared" si="35"/>
        <v>5873177.7999999998</v>
      </c>
      <c r="F151" s="52">
        <f t="shared" si="31"/>
        <v>111.72972505503469</v>
      </c>
    </row>
    <row r="152" spans="1:6" ht="12.75" customHeight="1" x14ac:dyDescent="0.2">
      <c r="A152" s="53">
        <v>31</v>
      </c>
      <c r="B152" s="85" t="s">
        <v>349</v>
      </c>
      <c r="C152" s="50" t="s">
        <v>350</v>
      </c>
      <c r="D152" s="51">
        <f t="shared" ref="D152:E152" si="36">D153+D158+D159</f>
        <v>4326200.12</v>
      </c>
      <c r="E152" s="51">
        <f t="shared" si="36"/>
        <v>4945093.91</v>
      </c>
      <c r="F152" s="52">
        <f t="shared" si="31"/>
        <v>114.305713393582</v>
      </c>
    </row>
    <row r="153" spans="1:6" ht="12.75" customHeight="1" x14ac:dyDescent="0.2">
      <c r="A153" s="53">
        <v>311</v>
      </c>
      <c r="B153" s="85" t="s">
        <v>351</v>
      </c>
      <c r="C153" s="50" t="s">
        <v>352</v>
      </c>
      <c r="D153" s="51">
        <f t="shared" ref="D153:E153" si="37">SUM(D154:D157)</f>
        <v>3591534.04</v>
      </c>
      <c r="E153" s="51">
        <f t="shared" si="37"/>
        <v>4088527.75</v>
      </c>
      <c r="F153" s="52">
        <f t="shared" si="31"/>
        <v>113.83792286150796</v>
      </c>
    </row>
    <row r="154" spans="1:6" ht="12.75" customHeight="1" x14ac:dyDescent="0.2">
      <c r="A154" s="53">
        <v>3111</v>
      </c>
      <c r="B154" s="85" t="s">
        <v>353</v>
      </c>
      <c r="C154" s="50" t="s">
        <v>354</v>
      </c>
      <c r="D154" s="242">
        <v>3591534.04</v>
      </c>
      <c r="E154" s="242">
        <v>4088527.75</v>
      </c>
      <c r="F154" s="52">
        <f t="shared" si="31"/>
        <v>113.83792286150796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142062.28</v>
      </c>
      <c r="E158" s="242">
        <v>181954.6</v>
      </c>
      <c r="F158" s="52">
        <f t="shared" si="31"/>
        <v>128.0808670675988</v>
      </c>
    </row>
    <row r="159" spans="1:6" ht="12.75" customHeight="1" x14ac:dyDescent="0.2">
      <c r="A159" s="53">
        <v>313</v>
      </c>
      <c r="B159" s="85" t="s">
        <v>363</v>
      </c>
      <c r="C159" s="50" t="s">
        <v>364</v>
      </c>
      <c r="D159" s="51">
        <f t="shared" ref="D159:E159" si="38">SUM(D160:D162)</f>
        <v>592603.80000000005</v>
      </c>
      <c r="E159" s="51">
        <f t="shared" si="38"/>
        <v>674611.56</v>
      </c>
      <c r="F159" s="52">
        <f t="shared" si="31"/>
        <v>113.83854777846514</v>
      </c>
    </row>
    <row r="160" spans="1:6" ht="12.75" customHeight="1" x14ac:dyDescent="0.2">
      <c r="A160" s="53">
        <v>3131</v>
      </c>
      <c r="B160" s="85" t="s">
        <v>142</v>
      </c>
      <c r="C160" s="50" t="s">
        <v>365</v>
      </c>
      <c r="D160" s="242">
        <v>0</v>
      </c>
      <c r="E160" s="242">
        <v>4.54</v>
      </c>
      <c r="F160" s="52" t="str">
        <f t="shared" si="31"/>
        <v>-</v>
      </c>
    </row>
    <row r="161" spans="1:6" ht="12.75" customHeight="1" x14ac:dyDescent="0.2">
      <c r="A161" s="53">
        <v>3132</v>
      </c>
      <c r="B161" s="85" t="s">
        <v>366</v>
      </c>
      <c r="C161" s="50" t="s">
        <v>367</v>
      </c>
      <c r="D161" s="242">
        <v>592603.80000000005</v>
      </c>
      <c r="E161" s="242">
        <v>674607.02</v>
      </c>
      <c r="F161" s="52">
        <f t="shared" si="31"/>
        <v>113.8377816679542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925788.2</v>
      </c>
      <c r="E163" s="51">
        <f t="shared" si="39"/>
        <v>920598.17999999993</v>
      </c>
      <c r="F163" s="52">
        <f t="shared" si="31"/>
        <v>99.439394453288557</v>
      </c>
    </row>
    <row r="164" spans="1:6" ht="12.75" customHeight="1" x14ac:dyDescent="0.2">
      <c r="A164" s="53">
        <v>321</v>
      </c>
      <c r="B164" s="85" t="s">
        <v>372</v>
      </c>
      <c r="C164" s="50" t="s">
        <v>373</v>
      </c>
      <c r="D164" s="51">
        <f t="shared" ref="D164:E164" si="40">SUM(D165:D168)</f>
        <v>167476.74999999997</v>
      </c>
      <c r="E164" s="51">
        <f t="shared" si="40"/>
        <v>171819.88999999998</v>
      </c>
      <c r="F164" s="52">
        <f t="shared" si="31"/>
        <v>102.59327936564331</v>
      </c>
    </row>
    <row r="165" spans="1:6" ht="12.75" customHeight="1" x14ac:dyDescent="0.2">
      <c r="A165" s="53">
        <v>3211</v>
      </c>
      <c r="B165" s="85" t="s">
        <v>374</v>
      </c>
      <c r="C165" s="50" t="s">
        <v>375</v>
      </c>
      <c r="D165" s="242">
        <v>88889.7</v>
      </c>
      <c r="E165" s="242">
        <v>91961.82</v>
      </c>
      <c r="F165" s="52">
        <f t="shared" si="31"/>
        <v>103.45610346305591</v>
      </c>
    </row>
    <row r="166" spans="1:6" ht="12.75" customHeight="1" x14ac:dyDescent="0.2">
      <c r="A166" s="53">
        <v>3212</v>
      </c>
      <c r="B166" s="85" t="s">
        <v>376</v>
      </c>
      <c r="C166" s="50" t="s">
        <v>377</v>
      </c>
      <c r="D166" s="242">
        <v>72854.73</v>
      </c>
      <c r="E166" s="242">
        <v>72827.73</v>
      </c>
      <c r="F166" s="52">
        <f t="shared" si="31"/>
        <v>99.962939949128909</v>
      </c>
    </row>
    <row r="167" spans="1:6" ht="12.75" customHeight="1" x14ac:dyDescent="0.2">
      <c r="A167" s="53">
        <v>3213</v>
      </c>
      <c r="B167" s="85" t="s">
        <v>378</v>
      </c>
      <c r="C167" s="50" t="s">
        <v>379</v>
      </c>
      <c r="D167" s="242">
        <v>4819.05</v>
      </c>
      <c r="E167" s="242">
        <v>5932.15</v>
      </c>
      <c r="F167" s="52">
        <f t="shared" si="31"/>
        <v>123.09791348917317</v>
      </c>
    </row>
    <row r="168" spans="1:6" ht="12.75" customHeight="1" x14ac:dyDescent="0.2">
      <c r="A168" s="53">
        <v>3214</v>
      </c>
      <c r="B168" s="85" t="s">
        <v>380</v>
      </c>
      <c r="C168" s="50" t="s">
        <v>381</v>
      </c>
      <c r="D168" s="242">
        <v>913.27</v>
      </c>
      <c r="E168" s="242">
        <v>1098.19</v>
      </c>
      <c r="F168" s="52">
        <f t="shared" si="31"/>
        <v>120.24811939514055</v>
      </c>
    </row>
    <row r="169" spans="1:6" ht="12.75" customHeight="1" x14ac:dyDescent="0.2">
      <c r="A169" s="53">
        <v>322</v>
      </c>
      <c r="B169" s="85" t="s">
        <v>382</v>
      </c>
      <c r="C169" s="50" t="s">
        <v>383</v>
      </c>
      <c r="D169" s="51">
        <f t="shared" ref="D169:E169" si="41">SUM(D170:D176)</f>
        <v>146563.1</v>
      </c>
      <c r="E169" s="51">
        <f t="shared" si="41"/>
        <v>148519.42000000001</v>
      </c>
      <c r="F169" s="52">
        <f t="shared" si="31"/>
        <v>101.33479709422086</v>
      </c>
    </row>
    <row r="170" spans="1:6" ht="12.75" customHeight="1" x14ac:dyDescent="0.2">
      <c r="A170" s="53">
        <v>3221</v>
      </c>
      <c r="B170" s="85" t="s">
        <v>384</v>
      </c>
      <c r="C170" s="50" t="s">
        <v>385</v>
      </c>
      <c r="D170" s="242">
        <v>26414.03</v>
      </c>
      <c r="E170" s="242">
        <v>28699.29</v>
      </c>
      <c r="F170" s="52">
        <f t="shared" si="31"/>
        <v>108.65169002988186</v>
      </c>
    </row>
    <row r="171" spans="1:6" ht="12.75" customHeight="1" x14ac:dyDescent="0.2">
      <c r="A171" s="53">
        <v>3222</v>
      </c>
      <c r="B171" s="85" t="s">
        <v>386</v>
      </c>
      <c r="C171" s="50" t="s">
        <v>387</v>
      </c>
      <c r="D171" s="242">
        <v>10239.33</v>
      </c>
      <c r="E171" s="242">
        <v>10775.78</v>
      </c>
      <c r="F171" s="52">
        <f t="shared" si="31"/>
        <v>105.2391123247322</v>
      </c>
    </row>
    <row r="172" spans="1:6" ht="12.75" customHeight="1" x14ac:dyDescent="0.2">
      <c r="A172" s="53">
        <v>3223</v>
      </c>
      <c r="B172" s="85" t="s">
        <v>388</v>
      </c>
      <c r="C172" s="50" t="s">
        <v>389</v>
      </c>
      <c r="D172" s="242">
        <v>80589.91</v>
      </c>
      <c r="E172" s="242">
        <v>83925.440000000002</v>
      </c>
      <c r="F172" s="52">
        <f t="shared" si="31"/>
        <v>104.13889282169441</v>
      </c>
    </row>
    <row r="173" spans="1:6" ht="12.75" customHeight="1" x14ac:dyDescent="0.2">
      <c r="A173" s="53">
        <v>3224</v>
      </c>
      <c r="B173" s="85" t="s">
        <v>390</v>
      </c>
      <c r="C173" s="50" t="s">
        <v>391</v>
      </c>
      <c r="D173" s="242">
        <v>24266.42</v>
      </c>
      <c r="E173" s="242">
        <v>15548.96</v>
      </c>
      <c r="F173" s="52">
        <f t="shared" si="31"/>
        <v>64.076035937727937</v>
      </c>
    </row>
    <row r="174" spans="1:6" ht="12.75" customHeight="1" x14ac:dyDescent="0.2">
      <c r="A174" s="53">
        <v>3225</v>
      </c>
      <c r="B174" s="85" t="s">
        <v>392</v>
      </c>
      <c r="C174" s="50" t="s">
        <v>393</v>
      </c>
      <c r="D174" s="242">
        <v>4333.34</v>
      </c>
      <c r="E174" s="242">
        <v>8645.25</v>
      </c>
      <c r="F174" s="52">
        <f t="shared" si="31"/>
        <v>199.50546229928875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720.07</v>
      </c>
      <c r="E176" s="242">
        <v>924.7</v>
      </c>
      <c r="F176" s="52">
        <f t="shared" si="31"/>
        <v>128.41807046537141</v>
      </c>
    </row>
    <row r="177" spans="1:6" ht="12.75" customHeight="1" x14ac:dyDescent="0.2">
      <c r="A177" s="53">
        <v>323</v>
      </c>
      <c r="B177" s="85" t="s">
        <v>398</v>
      </c>
      <c r="C177" s="50" t="s">
        <v>399</v>
      </c>
      <c r="D177" s="51">
        <f t="shared" ref="D177:E177" si="42">SUM(D178:D186)</f>
        <v>473936.82999999996</v>
      </c>
      <c r="E177" s="51">
        <f t="shared" si="42"/>
        <v>442730.87999999995</v>
      </c>
      <c r="F177" s="52">
        <f t="shared" si="31"/>
        <v>93.41558873995929</v>
      </c>
    </row>
    <row r="178" spans="1:6" ht="12.75" customHeight="1" x14ac:dyDescent="0.2">
      <c r="A178" s="53">
        <v>3231</v>
      </c>
      <c r="B178" s="85" t="s">
        <v>400</v>
      </c>
      <c r="C178" s="50" t="s">
        <v>401</v>
      </c>
      <c r="D178" s="242">
        <v>21085.360000000001</v>
      </c>
      <c r="E178" s="242">
        <v>20116.91</v>
      </c>
      <c r="F178" s="52">
        <f t="shared" si="31"/>
        <v>95.40700277348833</v>
      </c>
    </row>
    <row r="179" spans="1:6" ht="12.75" customHeight="1" x14ac:dyDescent="0.2">
      <c r="A179" s="53">
        <v>3232</v>
      </c>
      <c r="B179" s="85" t="s">
        <v>402</v>
      </c>
      <c r="C179" s="50" t="s">
        <v>403</v>
      </c>
      <c r="D179" s="242">
        <v>35531.199999999997</v>
      </c>
      <c r="E179" s="242">
        <v>14898.62</v>
      </c>
      <c r="F179" s="52">
        <f t="shared" si="31"/>
        <v>41.931091547710189</v>
      </c>
    </row>
    <row r="180" spans="1:6" ht="12.75" customHeight="1" x14ac:dyDescent="0.2">
      <c r="A180" s="53">
        <v>3233</v>
      </c>
      <c r="B180" s="85" t="s">
        <v>404</v>
      </c>
      <c r="C180" s="50" t="s">
        <v>405</v>
      </c>
      <c r="D180" s="242">
        <v>28013.62</v>
      </c>
      <c r="E180" s="242">
        <v>19350.61</v>
      </c>
      <c r="F180" s="52">
        <f t="shared" si="31"/>
        <v>69.075721024273193</v>
      </c>
    </row>
    <row r="181" spans="1:6" ht="12.75" customHeight="1" x14ac:dyDescent="0.2">
      <c r="A181" s="53">
        <v>3234</v>
      </c>
      <c r="B181" s="85" t="s">
        <v>406</v>
      </c>
      <c r="C181" s="50" t="s">
        <v>407</v>
      </c>
      <c r="D181" s="242">
        <v>14468.64</v>
      </c>
      <c r="E181" s="242">
        <v>16404.810000000001</v>
      </c>
      <c r="F181" s="52">
        <f t="shared" si="31"/>
        <v>113.38183823773349</v>
      </c>
    </row>
    <row r="182" spans="1:6" ht="12.75" customHeight="1" x14ac:dyDescent="0.2">
      <c r="A182" s="53">
        <v>3235</v>
      </c>
      <c r="B182" s="85" t="s">
        <v>408</v>
      </c>
      <c r="C182" s="50" t="s">
        <v>409</v>
      </c>
      <c r="D182" s="242">
        <v>23631.8</v>
      </c>
      <c r="E182" s="242">
        <v>16339.4</v>
      </c>
      <c r="F182" s="52">
        <f t="shared" si="31"/>
        <v>69.141580412833562</v>
      </c>
    </row>
    <row r="183" spans="1:6" ht="12.75" customHeight="1" x14ac:dyDescent="0.2">
      <c r="A183" s="53">
        <v>3236</v>
      </c>
      <c r="B183" s="85" t="s">
        <v>410</v>
      </c>
      <c r="C183" s="50" t="s">
        <v>411</v>
      </c>
      <c r="D183" s="242">
        <v>10140.69</v>
      </c>
      <c r="E183" s="242">
        <v>15981.11</v>
      </c>
      <c r="F183" s="52">
        <f t="shared" si="31"/>
        <v>157.59391126244861</v>
      </c>
    </row>
    <row r="184" spans="1:6" ht="12.75" customHeight="1" x14ac:dyDescent="0.2">
      <c r="A184" s="53">
        <v>3237</v>
      </c>
      <c r="B184" s="85" t="s">
        <v>412</v>
      </c>
      <c r="C184" s="50" t="s">
        <v>413</v>
      </c>
      <c r="D184" s="242">
        <v>284463.28999999998</v>
      </c>
      <c r="E184" s="242">
        <v>297754.25</v>
      </c>
      <c r="F184" s="52">
        <f t="shared" si="31"/>
        <v>104.67229356730003</v>
      </c>
    </row>
    <row r="185" spans="1:6" ht="12.75" customHeight="1" x14ac:dyDescent="0.2">
      <c r="A185" s="53">
        <v>3238</v>
      </c>
      <c r="B185" s="85" t="s">
        <v>414</v>
      </c>
      <c r="C185" s="50" t="s">
        <v>415</v>
      </c>
      <c r="D185" s="242">
        <v>1837.26</v>
      </c>
      <c r="E185" s="242">
        <v>1553.07</v>
      </c>
      <c r="F185" s="52">
        <f t="shared" si="31"/>
        <v>84.531857222167801</v>
      </c>
    </row>
    <row r="186" spans="1:6" ht="12.75" customHeight="1" x14ac:dyDescent="0.2">
      <c r="A186" s="53">
        <v>3239</v>
      </c>
      <c r="B186" s="85" t="s">
        <v>416</v>
      </c>
      <c r="C186" s="50" t="s">
        <v>417</v>
      </c>
      <c r="D186" s="242">
        <v>54764.97</v>
      </c>
      <c r="E186" s="242">
        <v>40332.1</v>
      </c>
      <c r="F186" s="52">
        <f t="shared" si="31"/>
        <v>73.645799495553462</v>
      </c>
    </row>
    <row r="187" spans="1:6" ht="12.75" customHeight="1" x14ac:dyDescent="0.2">
      <c r="A187" s="53">
        <v>324</v>
      </c>
      <c r="B187" s="85" t="s">
        <v>418</v>
      </c>
      <c r="C187" s="50" t="s">
        <v>419</v>
      </c>
      <c r="D187" s="242">
        <v>63369.03</v>
      </c>
      <c r="E187" s="242">
        <v>85185.72</v>
      </c>
      <c r="F187" s="52">
        <f t="shared" si="31"/>
        <v>134.42800055484517</v>
      </c>
    </row>
    <row r="188" spans="1:6" ht="12.75" customHeight="1" x14ac:dyDescent="0.2">
      <c r="A188" s="53">
        <v>329</v>
      </c>
      <c r="B188" s="85" t="s">
        <v>420</v>
      </c>
      <c r="C188" s="50" t="s">
        <v>421</v>
      </c>
      <c r="D188" s="51">
        <f t="shared" ref="D188:E188" si="43">SUM(D189:D195)</f>
        <v>74442.489999999991</v>
      </c>
      <c r="E188" s="51">
        <f t="shared" si="43"/>
        <v>72342.26999999999</v>
      </c>
      <c r="F188" s="52">
        <f t="shared" si="31"/>
        <v>97.178734886487533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891.61</v>
      </c>
      <c r="E190" s="242"/>
      <c r="F190" s="52">
        <f t="shared" si="31"/>
        <v>0</v>
      </c>
    </row>
    <row r="191" spans="1:6" ht="12.75" customHeight="1" x14ac:dyDescent="0.2">
      <c r="A191" s="53">
        <v>3293</v>
      </c>
      <c r="B191" s="85" t="s">
        <v>426</v>
      </c>
      <c r="C191" s="50" t="s">
        <v>427</v>
      </c>
      <c r="D191" s="242">
        <v>25105.54</v>
      </c>
      <c r="E191" s="242">
        <v>27408.25</v>
      </c>
      <c r="F191" s="52">
        <f t="shared" si="31"/>
        <v>109.17211898250345</v>
      </c>
    </row>
    <row r="192" spans="1:6" ht="12.75" customHeight="1" x14ac:dyDescent="0.2">
      <c r="A192" s="53">
        <v>3294</v>
      </c>
      <c r="B192" s="85" t="s">
        <v>428</v>
      </c>
      <c r="C192" s="50" t="s">
        <v>429</v>
      </c>
      <c r="D192" s="242">
        <v>942.33</v>
      </c>
      <c r="E192" s="242">
        <v>952.54</v>
      </c>
      <c r="F192" s="52">
        <f t="shared" si="31"/>
        <v>101.08348455424321</v>
      </c>
    </row>
    <row r="193" spans="1:6" ht="12.75" customHeight="1" x14ac:dyDescent="0.2">
      <c r="A193" s="53">
        <v>3295</v>
      </c>
      <c r="B193" s="85" t="s">
        <v>430</v>
      </c>
      <c r="C193" s="50" t="s">
        <v>431</v>
      </c>
      <c r="D193" s="242">
        <v>6151.7</v>
      </c>
      <c r="E193" s="242">
        <v>7382.06</v>
      </c>
      <c r="F193" s="52">
        <f t="shared" si="31"/>
        <v>120.0003251133833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41351.31</v>
      </c>
      <c r="E195" s="242">
        <v>36599.42</v>
      </c>
      <c r="F195" s="52">
        <f t="shared" si="31"/>
        <v>88.508489815679354</v>
      </c>
    </row>
    <row r="196" spans="1:6" ht="12.75" customHeight="1" x14ac:dyDescent="0.2">
      <c r="A196" s="53">
        <v>34</v>
      </c>
      <c r="B196" s="232" t="s">
        <v>436</v>
      </c>
      <c r="C196" s="50" t="s">
        <v>437</v>
      </c>
      <c r="D196" s="51">
        <f t="shared" ref="D196:E196" si="44">D197+D202+D210</f>
        <v>2128.7199999999998</v>
      </c>
      <c r="E196" s="51">
        <f t="shared" si="44"/>
        <v>2533.4299999999998</v>
      </c>
      <c r="F196" s="52">
        <f t="shared" si="31"/>
        <v>119.01189447179526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65.75</v>
      </c>
      <c r="E202" s="51">
        <f t="shared" si="46"/>
        <v>90.66</v>
      </c>
      <c r="F202" s="52">
        <f t="shared" si="31"/>
        <v>137.88593155893537</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65.75</v>
      </c>
      <c r="E205" s="242">
        <v>90.66</v>
      </c>
      <c r="F205" s="52">
        <f t="shared" si="31"/>
        <v>137.88593155893537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2062.9699999999998</v>
      </c>
      <c r="E210" s="51">
        <f t="shared" si="47"/>
        <v>2442.77</v>
      </c>
      <c r="F210" s="52">
        <f t="shared" si="31"/>
        <v>118.41035012627425</v>
      </c>
    </row>
    <row r="211" spans="1:6" ht="12.75" customHeight="1" x14ac:dyDescent="0.2">
      <c r="A211" s="53">
        <v>3431</v>
      </c>
      <c r="B211" s="232" t="s">
        <v>466</v>
      </c>
      <c r="C211" s="50" t="s">
        <v>467</v>
      </c>
      <c r="D211" s="242">
        <v>2058.7199999999998</v>
      </c>
      <c r="E211" s="242">
        <v>2367.62</v>
      </c>
      <c r="F211" s="52">
        <f t="shared" si="31"/>
        <v>115.00446879614519</v>
      </c>
    </row>
    <row r="212" spans="1:6" ht="12.75" customHeight="1" x14ac:dyDescent="0.2">
      <c r="A212" s="53">
        <v>3432</v>
      </c>
      <c r="B212" s="85" t="s">
        <v>468</v>
      </c>
      <c r="C212" s="50" t="s">
        <v>469</v>
      </c>
      <c r="D212" s="242">
        <v>4.2300000000000004</v>
      </c>
      <c r="E212" s="242">
        <v>60.39</v>
      </c>
      <c r="F212" s="52">
        <f t="shared" si="31"/>
        <v>1427.6595744680849</v>
      </c>
    </row>
    <row r="213" spans="1:6" ht="12.75" customHeight="1" x14ac:dyDescent="0.2">
      <c r="A213" s="53">
        <v>3433</v>
      </c>
      <c r="B213" s="85" t="s">
        <v>470</v>
      </c>
      <c r="C213" s="50" t="s">
        <v>471</v>
      </c>
      <c r="D213" s="242">
        <v>0.02</v>
      </c>
      <c r="E213" s="242">
        <v>14.76</v>
      </c>
      <c r="F213" s="52" t="str">
        <f t="shared" si="31"/>
        <v>&gt;&gt;100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2363.9499999999998</v>
      </c>
      <c r="E252" s="51">
        <f t="shared" si="63"/>
        <v>4937.28</v>
      </c>
      <c r="F252" s="52">
        <f t="shared" ref="F252:F258" si="64">IF(D252&lt;&gt;0,IF(E252/D252&gt;=100,"&gt;&gt;100",E252/D252*100),"-")</f>
        <v>208.85720933183865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2363.9499999999998</v>
      </c>
      <c r="E259" s="51">
        <f t="shared" si="66"/>
        <v>4937.28</v>
      </c>
      <c r="F259" s="52">
        <f t="shared" ref="F259:F262" si="67">IF(D259&lt;&gt;0,IF(E259/D259&gt;=100,"&gt;&gt;100",E259/D259*100),"-")</f>
        <v>208.85720933183865</v>
      </c>
    </row>
    <row r="260" spans="1:6" ht="12.75" customHeight="1" x14ac:dyDescent="0.2">
      <c r="A260" s="53">
        <v>3721</v>
      </c>
      <c r="B260" s="85" t="s">
        <v>560</v>
      </c>
      <c r="C260" s="50" t="s">
        <v>561</v>
      </c>
      <c r="D260" s="242">
        <v>2363.9499999999998</v>
      </c>
      <c r="E260" s="242">
        <v>4937.28</v>
      </c>
      <c r="F260" s="52">
        <f t="shared" si="67"/>
        <v>208.85720933183865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112.81</v>
      </c>
      <c r="E263" s="51">
        <f t="shared" si="68"/>
        <v>15</v>
      </c>
      <c r="F263" s="52">
        <f t="shared" ref="F263:F267" si="69">IF(D263&lt;&gt;0,IF(E263/D263&gt;=100,"&gt;&gt;100",E263/D263*100),"-")</f>
        <v>13.296693555535857</v>
      </c>
    </row>
    <row r="264" spans="1:6" ht="12.75" customHeight="1" x14ac:dyDescent="0.2">
      <c r="A264" s="53">
        <v>381</v>
      </c>
      <c r="B264" s="85" t="s">
        <v>568</v>
      </c>
      <c r="C264" s="50" t="s">
        <v>569</v>
      </c>
      <c r="D264" s="51">
        <f t="shared" ref="D264:E264" si="70">SUM(D265:D267)</f>
        <v>79.63</v>
      </c>
      <c r="E264" s="51">
        <f t="shared" si="70"/>
        <v>0</v>
      </c>
      <c r="F264" s="52">
        <f t="shared" si="69"/>
        <v>0</v>
      </c>
    </row>
    <row r="265" spans="1:6" ht="12.75" customHeight="1" x14ac:dyDescent="0.2">
      <c r="A265" s="53">
        <v>3811</v>
      </c>
      <c r="B265" s="85" t="s">
        <v>570</v>
      </c>
      <c r="C265" s="50" t="s">
        <v>571</v>
      </c>
      <c r="D265" s="242">
        <v>79.63</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33.18</v>
      </c>
      <c r="E273" s="51">
        <f t="shared" si="73"/>
        <v>15</v>
      </c>
      <c r="F273" s="52">
        <f t="shared" ref="F273:F284" si="74">IF(D273&lt;&gt;0,IF(E273/D273&gt;=100,"&gt;&gt;100",E273/D273*100),"-")</f>
        <v>45.207956600361662</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33.18</v>
      </c>
      <c r="E278" s="242">
        <v>15</v>
      </c>
      <c r="F278" s="52">
        <f t="shared" si="74"/>
        <v>45.207956600361662</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5256593.8</v>
      </c>
      <c r="E289" s="51">
        <f t="shared" si="79"/>
        <v>5873177.7999999998</v>
      </c>
      <c r="F289" s="52">
        <f t="shared" si="76"/>
        <v>111.72972505503469</v>
      </c>
    </row>
    <row r="290" spans="1:6" ht="12.75" customHeight="1" x14ac:dyDescent="0.2">
      <c r="A290" s="53" t="s">
        <v>609</v>
      </c>
      <c r="B290" s="85" t="s">
        <v>620</v>
      </c>
      <c r="C290" s="50" t="s">
        <v>621</v>
      </c>
      <c r="D290" s="51">
        <f>IF(D6&gt;=D289,D6-D289,0)</f>
        <v>118268.08999999985</v>
      </c>
      <c r="E290" s="51">
        <f>IF(E6&gt;=E289,E6-E289,0)</f>
        <v>207777.39999999944</v>
      </c>
      <c r="F290" s="52">
        <f t="shared" si="76"/>
        <v>175.68339862426095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75263.83</v>
      </c>
      <c r="F292" s="52" t="str">
        <f t="shared" si="76"/>
        <v>-</v>
      </c>
    </row>
    <row r="293" spans="1:6" ht="12.75" customHeight="1" x14ac:dyDescent="0.2">
      <c r="A293" s="53">
        <v>92221</v>
      </c>
      <c r="B293" s="85" t="s">
        <v>626</v>
      </c>
      <c r="C293" s="50" t="s">
        <v>627</v>
      </c>
      <c r="D293" s="242">
        <v>30920.080000000002</v>
      </c>
      <c r="E293" s="242">
        <v>0</v>
      </c>
      <c r="F293" s="52">
        <f t="shared" si="76"/>
        <v>0</v>
      </c>
    </row>
    <row r="294" spans="1:6" ht="12.75" customHeight="1" x14ac:dyDescent="0.2">
      <c r="A294" s="53">
        <v>96</v>
      </c>
      <c r="B294" s="85" t="s">
        <v>628</v>
      </c>
      <c r="C294" s="50" t="s">
        <v>629</v>
      </c>
      <c r="D294" s="242">
        <v>180316.68</v>
      </c>
      <c r="E294" s="242">
        <v>194089.93</v>
      </c>
      <c r="F294" s="52">
        <f t="shared" si="76"/>
        <v>107.63836712166616</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104990.29</v>
      </c>
      <c r="E350" s="51">
        <f t="shared" si="95"/>
        <v>271945.90999999997</v>
      </c>
      <c r="F350" s="52">
        <f t="shared" si="81"/>
        <v>259.02005795012093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64076.229999999989</v>
      </c>
      <c r="E363" s="51">
        <f t="shared" si="99"/>
        <v>223726.50999999998</v>
      </c>
      <c r="F363" s="52">
        <f t="shared" si="81"/>
        <v>349.15679340061052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62515.80999999999</v>
      </c>
      <c r="E369" s="51">
        <f t="shared" si="101"/>
        <v>222055.3</v>
      </c>
      <c r="F369" s="52">
        <f t="shared" si="81"/>
        <v>355.19862895481964</v>
      </c>
    </row>
    <row r="370" spans="1:6" ht="12.75" customHeight="1" x14ac:dyDescent="0.2">
      <c r="A370" s="53">
        <v>4221</v>
      </c>
      <c r="B370" s="85" t="s">
        <v>675</v>
      </c>
      <c r="C370" s="50" t="s">
        <v>767</v>
      </c>
      <c r="D370" s="242">
        <v>36002.21</v>
      </c>
      <c r="E370" s="242">
        <v>7310.38</v>
      </c>
      <c r="F370" s="52">
        <f t="shared" si="81"/>
        <v>20.305364587340609</v>
      </c>
    </row>
    <row r="371" spans="1:6" ht="12.75" customHeight="1" x14ac:dyDescent="0.2">
      <c r="A371" s="53">
        <v>4222</v>
      </c>
      <c r="B371" s="85" t="s">
        <v>768</v>
      </c>
      <c r="C371" s="50" t="s">
        <v>769</v>
      </c>
      <c r="D371" s="242">
        <v>0</v>
      </c>
      <c r="E371" s="242">
        <v>1898.99</v>
      </c>
      <c r="F371" s="52" t="str">
        <f t="shared" si="81"/>
        <v>-</v>
      </c>
    </row>
    <row r="372" spans="1:6" ht="12.75" customHeight="1" x14ac:dyDescent="0.2">
      <c r="A372" s="53">
        <v>4223</v>
      </c>
      <c r="B372" s="85" t="s">
        <v>679</v>
      </c>
      <c r="C372" s="50" t="s">
        <v>770</v>
      </c>
      <c r="D372" s="242">
        <v>6926.95</v>
      </c>
      <c r="E372" s="242">
        <v>391.56</v>
      </c>
      <c r="F372" s="52">
        <f t="shared" si="81"/>
        <v>5.6527042926540547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12374.41</v>
      </c>
      <c r="E375" s="242">
        <v>199657.11</v>
      </c>
      <c r="F375" s="52">
        <f t="shared" si="81"/>
        <v>1613.4677128040853</v>
      </c>
    </row>
    <row r="376" spans="1:6" ht="12.75" customHeight="1" x14ac:dyDescent="0.2">
      <c r="A376" s="53">
        <v>4227</v>
      </c>
      <c r="B376" s="232" t="s">
        <v>687</v>
      </c>
      <c r="C376" s="50" t="s">
        <v>774</v>
      </c>
      <c r="D376" s="242">
        <v>7212.24</v>
      </c>
      <c r="E376" s="242">
        <v>12797.26</v>
      </c>
      <c r="F376" s="52">
        <f t="shared" si="81"/>
        <v>177.43807749048841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1560.42</v>
      </c>
      <c r="E383" s="51">
        <f t="shared" si="103"/>
        <v>1671.21</v>
      </c>
      <c r="F383" s="52">
        <f t="shared" si="81"/>
        <v>107.10001153535586</v>
      </c>
    </row>
    <row r="384" spans="1:6" ht="12.75" customHeight="1" x14ac:dyDescent="0.2">
      <c r="A384" s="53">
        <v>4241</v>
      </c>
      <c r="B384" s="85" t="s">
        <v>784</v>
      </c>
      <c r="C384" s="50" t="s">
        <v>785</v>
      </c>
      <c r="D384" s="242">
        <v>1560.42</v>
      </c>
      <c r="E384" s="242">
        <v>1671.21</v>
      </c>
      <c r="F384" s="52">
        <f t="shared" si="81"/>
        <v>107.10001153535586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40914.060000000005</v>
      </c>
      <c r="E402" s="51">
        <f t="shared" si="109"/>
        <v>48219.4</v>
      </c>
      <c r="F402" s="52">
        <f t="shared" si="81"/>
        <v>117.85532895048792</v>
      </c>
    </row>
    <row r="403" spans="1:6" ht="12.75" customHeight="1" x14ac:dyDescent="0.2">
      <c r="A403" s="53">
        <v>451</v>
      </c>
      <c r="B403" s="85" t="s">
        <v>812</v>
      </c>
      <c r="C403" s="50" t="s">
        <v>813</v>
      </c>
      <c r="D403" s="242">
        <v>39288.44</v>
      </c>
      <c r="E403" s="242">
        <v>48219.4</v>
      </c>
      <c r="F403" s="52">
        <f t="shared" si="81"/>
        <v>122.73177555535419</v>
      </c>
    </row>
    <row r="404" spans="1:6" ht="12.75" customHeight="1" x14ac:dyDescent="0.2">
      <c r="A404" s="53">
        <v>452</v>
      </c>
      <c r="B404" s="85" t="s">
        <v>814</v>
      </c>
      <c r="C404" s="50" t="s">
        <v>815</v>
      </c>
      <c r="D404" s="242">
        <v>1625.62</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104990.29</v>
      </c>
      <c r="E408" s="51">
        <f t="shared" si="111"/>
        <v>271945.90999999997</v>
      </c>
      <c r="F408" s="52">
        <f t="shared" si="81"/>
        <v>259.02005795012093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5374861.8899999997</v>
      </c>
      <c r="E412" s="51">
        <f>E6+E298</f>
        <v>6080955.1999999993</v>
      </c>
      <c r="F412" s="52">
        <f t="shared" si="81"/>
        <v>113.13695727351983</v>
      </c>
    </row>
    <row r="413" spans="1:6" ht="12.75" customHeight="1" x14ac:dyDescent="0.2">
      <c r="A413" s="53" t="s">
        <v>609</v>
      </c>
      <c r="B413" s="85" t="s">
        <v>832</v>
      </c>
      <c r="C413" s="50" t="s">
        <v>833</v>
      </c>
      <c r="D413" s="51">
        <f t="shared" ref="D413:E413" si="112">D289+D350</f>
        <v>5361584.09</v>
      </c>
      <c r="E413" s="51">
        <f t="shared" si="112"/>
        <v>6145123.71</v>
      </c>
      <c r="F413" s="52">
        <f t="shared" si="81"/>
        <v>114.61395749553563</v>
      </c>
    </row>
    <row r="414" spans="1:6" ht="12.75" customHeight="1" x14ac:dyDescent="0.2">
      <c r="A414" s="53" t="s">
        <v>609</v>
      </c>
      <c r="B414" s="85" t="s">
        <v>834</v>
      </c>
      <c r="C414" s="50" t="s">
        <v>835</v>
      </c>
      <c r="D414" s="51">
        <f t="shared" ref="D414:E414" si="113">IF(D412&gt;=D413,D412-D413,0)</f>
        <v>13277.799999999814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64168.510000000708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75263.83</v>
      </c>
      <c r="F416" s="52" t="str">
        <f t="shared" si="81"/>
        <v>-</v>
      </c>
    </row>
    <row r="417" spans="1:6" ht="12.75" customHeight="1" x14ac:dyDescent="0.2">
      <c r="A417" s="60" t="s">
        <v>838</v>
      </c>
      <c r="B417" s="85" t="s">
        <v>841</v>
      </c>
      <c r="C417" s="61" t="s">
        <v>842</v>
      </c>
      <c r="D417" s="51">
        <f t="shared" ref="D417:E417" si="116">IF(D293-D292+D410-D409&gt;=0,D293-D292+D410-D409,0)</f>
        <v>30920.080000000002</v>
      </c>
      <c r="E417" s="51">
        <f t="shared" si="116"/>
        <v>0</v>
      </c>
      <c r="F417" s="52">
        <f t="shared" si="81"/>
        <v>0</v>
      </c>
    </row>
    <row r="418" spans="1:6" ht="12.75" customHeight="1" x14ac:dyDescent="0.2">
      <c r="A418" s="55" t="s">
        <v>843</v>
      </c>
      <c r="B418" s="233" t="s">
        <v>844</v>
      </c>
      <c r="C418" s="56" t="s">
        <v>845</v>
      </c>
      <c r="D418" s="62">
        <f t="shared" ref="D418:E418" si="117">D294+D411</f>
        <v>180316.68</v>
      </c>
      <c r="E418" s="62">
        <f t="shared" si="117"/>
        <v>194089.93</v>
      </c>
      <c r="F418" s="57">
        <f t="shared" si="81"/>
        <v>107.63836712166616</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106178.25</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106178.25</v>
      </c>
      <c r="E484" s="51">
        <f t="shared" si="137"/>
        <v>0</v>
      </c>
      <c r="F484" s="52">
        <f t="shared" si="119"/>
        <v>0</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106178.25</v>
      </c>
      <c r="E507" s="51">
        <f t="shared" si="142"/>
        <v>0</v>
      </c>
      <c r="F507" s="52">
        <f t="shared" si="119"/>
        <v>0</v>
      </c>
    </row>
    <row r="508" spans="1:6" ht="12.75" customHeight="1" x14ac:dyDescent="0.2">
      <c r="A508" s="53">
        <v>8471</v>
      </c>
      <c r="B508" s="85" t="s">
        <v>1023</v>
      </c>
      <c r="C508" s="50" t="s">
        <v>1024</v>
      </c>
      <c r="D508" s="242">
        <v>106178.25</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13272.28</v>
      </c>
      <c r="E528" s="51">
        <f t="shared" si="148"/>
        <v>11202.12</v>
      </c>
      <c r="F528" s="52">
        <f t="shared" si="119"/>
        <v>84.402378491110795</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13272.28</v>
      </c>
      <c r="E593" s="51">
        <f t="shared" si="167"/>
        <v>11202.12</v>
      </c>
      <c r="F593" s="52">
        <f t="shared" si="119"/>
        <v>84.402378491110795</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13272.28</v>
      </c>
      <c r="E605" s="51">
        <f t="shared" si="171"/>
        <v>11202.12</v>
      </c>
      <c r="F605" s="52">
        <f t="shared" si="119"/>
        <v>84.402378491110795</v>
      </c>
    </row>
    <row r="606" spans="1:6" ht="22.8" x14ac:dyDescent="0.2">
      <c r="A606" s="53">
        <v>5443</v>
      </c>
      <c r="B606" s="85" t="s">
        <v>1210</v>
      </c>
      <c r="C606" s="50" t="s">
        <v>1211</v>
      </c>
      <c r="D606" s="242">
        <v>13272.28</v>
      </c>
      <c r="E606" s="242">
        <v>11202.12</v>
      </c>
      <c r="F606" s="52">
        <f t="shared" si="119"/>
        <v>84.402378491110795</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92905.97</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11202.12</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5481040.1399999997</v>
      </c>
      <c r="E639" s="51">
        <f t="shared" si="180"/>
        <v>6080955.1999999993</v>
      </c>
      <c r="F639" s="52">
        <f t="shared" si="119"/>
        <v>110.94527762389275</v>
      </c>
    </row>
    <row r="640" spans="1:6" ht="12.75" customHeight="1" x14ac:dyDescent="0.2">
      <c r="A640" s="53" t="s">
        <v>609</v>
      </c>
      <c r="B640" s="85" t="s">
        <v>1278</v>
      </c>
      <c r="C640" s="50" t="s">
        <v>1279</v>
      </c>
      <c r="D640" s="51">
        <f t="shared" ref="D640:E640" si="181">D413+D528</f>
        <v>5374856.3700000001</v>
      </c>
      <c r="E640" s="51">
        <f t="shared" si="181"/>
        <v>6156325.8300000001</v>
      </c>
      <c r="F640" s="52">
        <f t="shared" si="119"/>
        <v>114.53935521629577</v>
      </c>
    </row>
    <row r="641" spans="1:6" ht="12.75" customHeight="1" x14ac:dyDescent="0.2">
      <c r="A641" s="53" t="s">
        <v>609</v>
      </c>
      <c r="B641" s="85" t="s">
        <v>1280</v>
      </c>
      <c r="C641" s="50" t="s">
        <v>1281</v>
      </c>
      <c r="D641" s="51">
        <f t="shared" ref="D641:E641" si="182">IF(D639&gt;=D640,D639-D640,0)</f>
        <v>106183.76999999955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75370.63000000082</v>
      </c>
      <c r="F642" s="52" t="str">
        <f t="shared" si="119"/>
        <v>-</v>
      </c>
    </row>
    <row r="643" spans="1:6" ht="22.8" x14ac:dyDescent="0.2">
      <c r="A643" s="60" t="s">
        <v>1284</v>
      </c>
      <c r="B643" s="85" t="s">
        <v>1285</v>
      </c>
      <c r="C643" s="61" t="s">
        <v>1284</v>
      </c>
      <c r="D643" s="51">
        <f t="shared" ref="D643:E643" si="184">IF(D416-D417+D637-D638&gt;=0,D416-D417+D637-D638,0)</f>
        <v>0</v>
      </c>
      <c r="E643" s="51">
        <f t="shared" si="184"/>
        <v>75263.83</v>
      </c>
      <c r="F643" s="52" t="str">
        <f t="shared" si="119"/>
        <v>-</v>
      </c>
    </row>
    <row r="644" spans="1:6" ht="22.8" x14ac:dyDescent="0.2">
      <c r="A644" s="60" t="s">
        <v>1286</v>
      </c>
      <c r="B644" s="85" t="s">
        <v>1287</v>
      </c>
      <c r="C644" s="61" t="s">
        <v>1286</v>
      </c>
      <c r="D644" s="51">
        <f t="shared" ref="D644:E644" si="185">IF(D417-D416+D638-D637&gt;=0,D417-D416+D638-D637,0)</f>
        <v>30920.080000000002</v>
      </c>
      <c r="E644" s="51">
        <f t="shared" si="185"/>
        <v>0</v>
      </c>
      <c r="F644" s="52">
        <f t="shared" si="119"/>
        <v>0</v>
      </c>
    </row>
    <row r="645" spans="1:6" ht="22.8" x14ac:dyDescent="0.2">
      <c r="A645" s="53" t="s">
        <v>609</v>
      </c>
      <c r="B645" s="85" t="s">
        <v>1288</v>
      </c>
      <c r="C645" s="50" t="s">
        <v>1289</v>
      </c>
      <c r="D645" s="51">
        <f t="shared" ref="D645:E645" si="186">IF(D641+D643-D642-D644&gt;=0,D641+D643-D642-D644,0)</f>
        <v>75263.689999999551</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106.80000000081782</v>
      </c>
      <c r="F646" s="52" t="str">
        <f t="shared" si="119"/>
        <v>-</v>
      </c>
    </row>
    <row r="647" spans="1:6" ht="22.8" x14ac:dyDescent="0.2">
      <c r="A647" s="55" t="s">
        <v>1292</v>
      </c>
      <c r="B647" s="233" t="s">
        <v>1293</v>
      </c>
      <c r="C647" s="56" t="s">
        <v>1292</v>
      </c>
      <c r="D647" s="243">
        <v>404160.32</v>
      </c>
      <c r="E647" s="243">
        <v>454135.27</v>
      </c>
      <c r="F647" s="57">
        <f t="shared" si="119"/>
        <v>112.36513025326187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92757.85</v>
      </c>
      <c r="E649" s="242">
        <v>189588</v>
      </c>
      <c r="F649" s="52">
        <f t="shared" ref="F649:F724" si="188">IF(D649&lt;&gt;0,IF(E649/D649&gt;=100,"&gt;&gt;100",E649/D649*100),"-")</f>
        <v>204.39024837250969</v>
      </c>
    </row>
    <row r="650" spans="1:6" ht="12.75" customHeight="1" x14ac:dyDescent="0.2">
      <c r="A650" s="53" t="s">
        <v>1297</v>
      </c>
      <c r="B650" s="85" t="s">
        <v>1298</v>
      </c>
      <c r="C650" s="50" t="s">
        <v>1297</v>
      </c>
      <c r="D650" s="242">
        <v>1777045.08</v>
      </c>
      <c r="E650" s="242">
        <v>1294344.25</v>
      </c>
      <c r="F650" s="52">
        <f t="shared" si="188"/>
        <v>72.836883237649772</v>
      </c>
    </row>
    <row r="651" spans="1:6" ht="12.75" customHeight="1" x14ac:dyDescent="0.2">
      <c r="A651" s="53" t="s">
        <v>1299</v>
      </c>
      <c r="B651" s="85" t="s">
        <v>1300</v>
      </c>
      <c r="C651" s="50" t="s">
        <v>1299</v>
      </c>
      <c r="D651" s="242">
        <v>1680214.93</v>
      </c>
      <c r="E651" s="242">
        <v>1416693.15</v>
      </c>
      <c r="F651" s="52">
        <f t="shared" si="188"/>
        <v>84.316186263146705</v>
      </c>
    </row>
    <row r="652" spans="1:6" ht="22.8" x14ac:dyDescent="0.2">
      <c r="A652" s="53">
        <v>11</v>
      </c>
      <c r="B652" s="85" t="s">
        <v>1301</v>
      </c>
      <c r="C652" s="50" t="s">
        <v>1302</v>
      </c>
      <c r="D652" s="51">
        <f t="shared" ref="D652:E652" si="189">+D649+D650-D651</f>
        <v>189588.00000000023</v>
      </c>
      <c r="E652" s="51">
        <f t="shared" si="189"/>
        <v>67239.100000000093</v>
      </c>
      <c r="F652" s="52">
        <f t="shared" si="188"/>
        <v>35.465905015085347</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168</v>
      </c>
      <c r="E654" s="262">
        <v>165</v>
      </c>
      <c r="F654" s="52">
        <f t="shared" si="188"/>
        <v>98.214285714285708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165</v>
      </c>
      <c r="E656" s="262">
        <v>150</v>
      </c>
      <c r="F656" s="52">
        <f t="shared" si="188"/>
        <v>90.909090909090907</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31242.95</v>
      </c>
      <c r="E676" s="242">
        <v>17330.22</v>
      </c>
      <c r="F676" s="52">
        <f t="shared" si="188"/>
        <v>55.469217855548216</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375415.52</v>
      </c>
      <c r="E710" s="242">
        <v>369198.46</v>
      </c>
      <c r="F710" s="52">
        <f t="shared" si="188"/>
        <v>98.343952322482565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3942.73</v>
      </c>
      <c r="E716" s="242">
        <v>6279.79</v>
      </c>
      <c r="F716" s="52">
        <f t="shared" si="188"/>
        <v>159.2751722791061</v>
      </c>
    </row>
    <row r="717" spans="1:6" ht="12.75" customHeight="1" x14ac:dyDescent="0.2">
      <c r="A717" s="53">
        <v>31215</v>
      </c>
      <c r="B717" s="85" t="s">
        <v>1414</v>
      </c>
      <c r="C717" s="50" t="s">
        <v>1415</v>
      </c>
      <c r="D717" s="242">
        <v>1955</v>
      </c>
      <c r="E717" s="242">
        <v>1918.81</v>
      </c>
      <c r="F717" s="52">
        <f t="shared" si="188"/>
        <v>98.148849104859337</v>
      </c>
    </row>
    <row r="718" spans="1:6" ht="12.75" customHeight="1" x14ac:dyDescent="0.2">
      <c r="A718" s="53">
        <v>32121</v>
      </c>
      <c r="B718" s="85" t="s">
        <v>1416</v>
      </c>
      <c r="C718" s="50" t="s">
        <v>1417</v>
      </c>
      <c r="D718" s="242">
        <v>72854.73</v>
      </c>
      <c r="E718" s="242">
        <v>72827.73</v>
      </c>
      <c r="F718" s="52">
        <f t="shared" si="188"/>
        <v>99.962939949128909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10140.69</v>
      </c>
      <c r="E720" s="242">
        <v>15981.11</v>
      </c>
      <c r="F720" s="52">
        <f t="shared" si="188"/>
        <v>157.59391126244861</v>
      </c>
    </row>
    <row r="721" spans="1:6" ht="12.75" customHeight="1" x14ac:dyDescent="0.2">
      <c r="A721" s="53" t="s">
        <v>1422</v>
      </c>
      <c r="B721" s="85" t="s">
        <v>1423</v>
      </c>
      <c r="C721" s="50" t="s">
        <v>1422</v>
      </c>
      <c r="D721" s="242">
        <v>11396.04</v>
      </c>
      <c r="E721" s="242">
        <v>9775.32</v>
      </c>
      <c r="F721" s="52">
        <f t="shared" si="188"/>
        <v>85.778217696673579</v>
      </c>
    </row>
    <row r="722" spans="1:6" ht="12.75" customHeight="1" x14ac:dyDescent="0.2">
      <c r="A722" s="53" t="s">
        <v>1424</v>
      </c>
      <c r="B722" s="85" t="s">
        <v>1425</v>
      </c>
      <c r="C722" s="50" t="s">
        <v>1424</v>
      </c>
      <c r="D722" s="242">
        <v>238285.23</v>
      </c>
      <c r="E722" s="242">
        <v>208801.51</v>
      </c>
      <c r="F722" s="52">
        <f t="shared" si="188"/>
        <v>87.626711063879199</v>
      </c>
    </row>
    <row r="723" spans="1:6" ht="12.75" customHeight="1" x14ac:dyDescent="0.2">
      <c r="A723" s="53" t="s">
        <v>1426</v>
      </c>
      <c r="B723" s="85" t="s">
        <v>1427</v>
      </c>
      <c r="C723" s="50" t="s">
        <v>1426</v>
      </c>
      <c r="D723" s="242">
        <v>8344.07</v>
      </c>
      <c r="E723" s="242">
        <v>6614.49</v>
      </c>
      <c r="F723" s="52">
        <f t="shared" si="188"/>
        <v>79.271746282090149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65.75</v>
      </c>
      <c r="E742" s="242">
        <v>23.73</v>
      </c>
      <c r="F742" s="52">
        <f t="shared" si="190"/>
        <v>36.091254752851711</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v>66.930000000000007</v>
      </c>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2363.9499999999998</v>
      </c>
      <c r="E819" s="242">
        <v>4937.28</v>
      </c>
      <c r="F819" s="52">
        <f t="shared" si="190"/>
        <v>208.85720933183865</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79.63</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106178.25</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D298" sqref="D29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1487523.0499999998</v>
      </c>
      <c r="E6" s="229">
        <f t="shared" si="0"/>
        <v>1635078.02</v>
      </c>
      <c r="F6" s="230">
        <f t="shared" ref="F6:F260" si="1">IF(D6&gt;0,IF(E6/D6&gt;=100,"&gt;&gt;100",E6/D6*100),"-")</f>
        <v>109.91950813804196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706081.14999999991</v>
      </c>
      <c r="E7" s="104">
        <f t="shared" si="2"/>
        <v>914804.40999999992</v>
      </c>
      <c r="F7" s="93">
        <f t="shared" si="1"/>
        <v>129.56080331559622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182414.91999999993</v>
      </c>
      <c r="E12" s="104">
        <f t="shared" si="3"/>
        <v>342918.76999999979</v>
      </c>
      <c r="F12" s="93">
        <f t="shared" si="1"/>
        <v>187.98833450684842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991.61000000000013</v>
      </c>
      <c r="E13" s="104">
        <f t="shared" si="4"/>
        <v>784.05000000000018</v>
      </c>
      <c r="F13" s="93">
        <f t="shared" si="1"/>
        <v>79.06838373957504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4151.22</v>
      </c>
      <c r="E15" s="247">
        <v>4151.22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3159.61</v>
      </c>
      <c r="E18" s="247">
        <v>3367.17</v>
      </c>
      <c r="F18" s="93">
        <f t="shared" si="1"/>
        <v>106.56916518177877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146876.79999999993</v>
      </c>
      <c r="E19" s="104">
        <f t="shared" si="5"/>
        <v>309175.19999999984</v>
      </c>
      <c r="F19" s="93">
        <f t="shared" si="1"/>
        <v>210.49968408897794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531477.76000000001</v>
      </c>
      <c r="E20" s="247">
        <v>523884.28</v>
      </c>
      <c r="F20" s="93">
        <f t="shared" si="1"/>
        <v>98.571251598561716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59901.59</v>
      </c>
      <c r="E21" s="247">
        <v>59146.26</v>
      </c>
      <c r="F21" s="93">
        <f t="shared" si="1"/>
        <v>98.739048496041605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51600.84</v>
      </c>
      <c r="E22" s="247">
        <v>50570.720000000001</v>
      </c>
      <c r="F22" s="93">
        <f t="shared" si="1"/>
        <v>98.00367590915188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79.88</v>
      </c>
      <c r="E23" s="247">
        <v>79.88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12627.68</v>
      </c>
      <c r="E24" s="247">
        <v>12627.68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205146.6</v>
      </c>
      <c r="E25" s="247">
        <v>404803.67</v>
      </c>
      <c r="F25" s="93">
        <f t="shared" si="1"/>
        <v>197.32409408686274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180462.47</v>
      </c>
      <c r="E26" s="247">
        <v>175202.37</v>
      </c>
      <c r="F26" s="93">
        <f t="shared" si="1"/>
        <v>97.085211124506941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894420.02</v>
      </c>
      <c r="E28" s="247">
        <v>917139.66</v>
      </c>
      <c r="F28" s="93">
        <f t="shared" si="1"/>
        <v>102.5401533386965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8345.4500000000044</v>
      </c>
      <c r="E29" s="104">
        <f t="shared" si="6"/>
        <v>3106.2299999999959</v>
      </c>
      <c r="F29" s="93">
        <f t="shared" si="1"/>
        <v>37.220641187712999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60119.73</v>
      </c>
      <c r="E30" s="247">
        <v>60119.74</v>
      </c>
      <c r="F30" s="93">
        <f t="shared" si="1"/>
        <v>100.00001663347456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51774.28</v>
      </c>
      <c r="E34" s="247">
        <v>57013.51</v>
      </c>
      <c r="F34" s="93">
        <f t="shared" si="1"/>
        <v>110.11936814959088</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21033.160000000003</v>
      </c>
      <c r="E35" s="104">
        <f t="shared" si="7"/>
        <v>24939.569999999992</v>
      </c>
      <c r="F35" s="93">
        <f t="shared" si="1"/>
        <v>118.57262532115949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136200.72</v>
      </c>
      <c r="E36" s="247">
        <v>144768.87</v>
      </c>
      <c r="F36" s="93">
        <f t="shared" si="1"/>
        <v>106.29082577537035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115167.56</v>
      </c>
      <c r="E40" s="247">
        <v>119829.3</v>
      </c>
      <c r="F40" s="93">
        <f t="shared" si="1"/>
        <v>104.04778915173682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5167.9000000000005</v>
      </c>
      <c r="E45" s="104">
        <f t="shared" si="9"/>
        <v>4913.72</v>
      </c>
      <c r="F45" s="93">
        <f t="shared" si="1"/>
        <v>95.081561175719344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7524.39</v>
      </c>
      <c r="E47" s="247">
        <v>7270.21</v>
      </c>
      <c r="F47" s="93">
        <f t="shared" si="1"/>
        <v>96.621918853222653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2356.4899999999998</v>
      </c>
      <c r="E50" s="247">
        <v>2356.4899999999998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11648.83</v>
      </c>
      <c r="E51" s="247">
        <v>11648.83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200825.76</v>
      </c>
      <c r="E54" s="247">
        <v>209277.08</v>
      </c>
      <c r="F54" s="93">
        <f t="shared" si="1"/>
        <v>104.20828483357911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200825.76</v>
      </c>
      <c r="E55" s="247">
        <v>209277.08</v>
      </c>
      <c r="F55" s="93">
        <f t="shared" si="1"/>
        <v>104.20828483357911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512017.4</v>
      </c>
      <c r="E56" s="104">
        <f t="shared" si="11"/>
        <v>560236.81000000006</v>
      </c>
      <c r="F56" s="93">
        <f t="shared" si="1"/>
        <v>109.4175334666361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501658.77</v>
      </c>
      <c r="E57" s="247">
        <v>549878.18000000005</v>
      </c>
      <c r="F57" s="93">
        <f t="shared" si="1"/>
        <v>109.61199382600249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10358.629999999999</v>
      </c>
      <c r="E58" s="247">
        <v>10358.629999999999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781441.89999999991</v>
      </c>
      <c r="E68" s="104">
        <f t="shared" si="13"/>
        <v>720273.6100000001</v>
      </c>
      <c r="F68" s="93">
        <f t="shared" si="1"/>
        <v>92.172381593564438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189588</v>
      </c>
      <c r="E69" s="104">
        <f t="shared" si="14"/>
        <v>67239.100000000006</v>
      </c>
      <c r="F69" s="93">
        <f t="shared" si="1"/>
        <v>35.465905015085347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189588</v>
      </c>
      <c r="E70" s="104">
        <f t="shared" si="15"/>
        <v>67061.53</v>
      </c>
      <c r="F70" s="93">
        <f t="shared" si="1"/>
        <v>35.372244023883368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189588</v>
      </c>
      <c r="E72" s="247">
        <v>67061.53</v>
      </c>
      <c r="F72" s="93">
        <f t="shared" si="1"/>
        <v>35.372244023883368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177.57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7967.52</v>
      </c>
      <c r="E78" s="104">
        <f>E79+SUM(E82:E84)-E85+E86</f>
        <v>5399.75</v>
      </c>
      <c r="F78" s="93">
        <f t="shared" si="1"/>
        <v>67.772029439524459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2388.14</v>
      </c>
      <c r="E83" s="247">
        <v>404.47</v>
      </c>
      <c r="F83" s="93">
        <f t="shared" si="1"/>
        <v>16.936611756429691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5579.38</v>
      </c>
      <c r="E86" s="247">
        <v>4995.28</v>
      </c>
      <c r="F86" s="93">
        <f t="shared" si="1"/>
        <v>89.531094852833107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179726.05999999997</v>
      </c>
      <c r="E146" s="104">
        <f t="shared" si="26"/>
        <v>193499.49000000002</v>
      </c>
      <c r="F146" s="93">
        <f t="shared" si="1"/>
        <v>107.6635686555417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2470.27</v>
      </c>
      <c r="E158" s="247">
        <v>2821.26</v>
      </c>
      <c r="F158" s="93">
        <f t="shared" si="1"/>
        <v>114.20856829415409</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167343.10999999999</v>
      </c>
      <c r="E159" s="247">
        <v>182263.92</v>
      </c>
      <c r="F159" s="93">
        <f t="shared" si="1"/>
        <v>108.91629777885687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9912.68</v>
      </c>
      <c r="E160" s="247">
        <v>8414.31</v>
      </c>
      <c r="F160" s="93">
        <f t="shared" si="1"/>
        <v>84.884309793113459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404160.32</v>
      </c>
      <c r="E170" s="104">
        <f t="shared" si="29"/>
        <v>454135.27</v>
      </c>
      <c r="F170" s="93">
        <f t="shared" si="1"/>
        <v>112.36513025326187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404160.32</v>
      </c>
      <c r="E171" s="247">
        <v>454135.27</v>
      </c>
      <c r="F171" s="93">
        <f t="shared" si="1"/>
        <v>112.36513025326187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1487523.0500000003</v>
      </c>
      <c r="E175" s="104">
        <f t="shared" si="30"/>
        <v>1635078.02</v>
      </c>
      <c r="F175" s="93">
        <f t="shared" si="1"/>
        <v>109.91950813804195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819192.47000000009</v>
      </c>
      <c r="E176" s="104">
        <f t="shared" si="31"/>
        <v>808419.28</v>
      </c>
      <c r="F176" s="93">
        <f t="shared" si="1"/>
        <v>98.684901241829039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681080.18</v>
      </c>
      <c r="E177" s="104">
        <f t="shared" si="32"/>
        <v>698321.11</v>
      </c>
      <c r="F177" s="93">
        <f t="shared" si="1"/>
        <v>102.53140973798413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370669.11</v>
      </c>
      <c r="E178" s="247">
        <v>421768.44</v>
      </c>
      <c r="F178" s="93">
        <f t="shared" si="1"/>
        <v>113.78569959606293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294753.7</v>
      </c>
      <c r="E179" s="247">
        <v>260451.1</v>
      </c>
      <c r="F179" s="93">
        <f t="shared" si="1"/>
        <v>88.362283492963783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2102.54</v>
      </c>
      <c r="E180" s="104">
        <f t="shared" si="33"/>
        <v>1789.95</v>
      </c>
      <c r="F180" s="93">
        <f t="shared" si="1"/>
        <v>85.132744204628679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331.86</v>
      </c>
      <c r="E182" s="247">
        <v>19.29</v>
      </c>
      <c r="F182" s="93">
        <f t="shared" si="1"/>
        <v>5.8126920990779238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1770.68</v>
      </c>
      <c r="E183" s="247">
        <v>1770.66</v>
      </c>
      <c r="F183" s="93">
        <f t="shared" si="1"/>
        <v>99.998870490433063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9489.68</v>
      </c>
      <c r="E186" s="247">
        <v>9489.68</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4065.15</v>
      </c>
      <c r="E188" s="247">
        <v>4821.9399999999996</v>
      </c>
      <c r="F188" s="93">
        <f t="shared" si="1"/>
        <v>118.6165332152565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13432.17</v>
      </c>
      <c r="E189" s="247">
        <v>1281.01</v>
      </c>
      <c r="F189" s="93">
        <f t="shared" si="1"/>
        <v>9.536880489154024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124680.12</v>
      </c>
      <c r="E206" s="104">
        <f t="shared" si="37"/>
        <v>108817.16</v>
      </c>
      <c r="F206" s="93">
        <f t="shared" si="1"/>
        <v>87.277073522226317</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124680.12</v>
      </c>
      <c r="E207" s="104">
        <f t="shared" si="38"/>
        <v>108817.16</v>
      </c>
      <c r="F207" s="93">
        <f t="shared" si="1"/>
        <v>87.277073522226317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7441.62</v>
      </c>
      <c r="E208" s="247">
        <v>2638.91</v>
      </c>
      <c r="F208" s="93">
        <f t="shared" si="1"/>
        <v>35.461498974685618</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11060.25</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106178.25</v>
      </c>
      <c r="E217" s="247">
        <v>106178.25</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668330.58000000007</v>
      </c>
      <c r="E237" s="104">
        <f t="shared" si="41"/>
        <v>826658.74</v>
      </c>
      <c r="F237" s="93">
        <f t="shared" si="1"/>
        <v>123.69009659860244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412750.21000000008</v>
      </c>
      <c r="E238" s="104">
        <f t="shared" si="42"/>
        <v>632675.61</v>
      </c>
      <c r="F238" s="93">
        <f t="shared" si="1"/>
        <v>153.28292867494844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529988.70000000007</v>
      </c>
      <c r="E239" s="104">
        <f t="shared" si="43"/>
        <v>738711.98</v>
      </c>
      <c r="F239" s="93">
        <f t="shared" si="1"/>
        <v>139.38259060995074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484926.77</v>
      </c>
      <c r="E240" s="247">
        <v>690345.59</v>
      </c>
      <c r="F240" s="93">
        <f t="shared" si="1"/>
        <v>142.36079191915925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45061.93</v>
      </c>
      <c r="E241" s="247">
        <v>48366.39</v>
      </c>
      <c r="F241" s="93">
        <f t="shared" si="1"/>
        <v>107.33315239715652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117238.49</v>
      </c>
      <c r="E242" s="104">
        <f t="shared" si="44"/>
        <v>106036.37</v>
      </c>
      <c r="F242" s="93">
        <f t="shared" si="1"/>
        <v>90.445015114063636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117238.49</v>
      </c>
      <c r="E243" s="247">
        <v>106036.37</v>
      </c>
      <c r="F243" s="93">
        <f t="shared" si="1"/>
        <v>90.445015114063636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75263.690000000061</v>
      </c>
      <c r="E245" s="104">
        <f t="shared" si="45"/>
        <v>-106.80000000004657</v>
      </c>
      <c r="F245" s="93">
        <f t="shared" si="1"/>
        <v>-0.14190109467134349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953548.02</v>
      </c>
      <c r="E246" s="104">
        <f t="shared" si="46"/>
        <v>1150123.42</v>
      </c>
      <c r="F246" s="93">
        <f t="shared" si="1"/>
        <v>120.6151547564432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822323.63</v>
      </c>
      <c r="E247" s="247">
        <v>1030101.15</v>
      </c>
      <c r="F247" s="93">
        <f t="shared" si="1"/>
        <v>125.26712262907975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131224.39000000001</v>
      </c>
      <c r="E249" s="247">
        <v>120022.27</v>
      </c>
      <c r="F249" s="93">
        <f t="shared" si="1"/>
        <v>91.463385731874993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878284.33</v>
      </c>
      <c r="E250" s="104">
        <f t="shared" si="47"/>
        <v>1150230.22</v>
      </c>
      <c r="F250" s="93">
        <f t="shared" si="1"/>
        <v>130.96330888654248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878284.33</v>
      </c>
      <c r="E252" s="247">
        <v>1150230.22</v>
      </c>
      <c r="F252" s="93">
        <f t="shared" si="1"/>
        <v>130.96330888654248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180316.68</v>
      </c>
      <c r="E255" s="247">
        <v>194089.93</v>
      </c>
      <c r="F255" s="93">
        <f t="shared" si="1"/>
        <v>107.63836712166616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12382.95</v>
      </c>
      <c r="E264" s="247">
        <v>11235.57</v>
      </c>
      <c r="F264" s="93">
        <f t="shared" si="50"/>
        <v>90.734195001998714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167343.10999999999</v>
      </c>
      <c r="E265" s="247">
        <v>182263.92</v>
      </c>
      <c r="F265" s="93">
        <f t="shared" si="50"/>
        <v>108.91629777885687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5579.38</v>
      </c>
      <c r="E268" s="247">
        <v>4995.28</v>
      </c>
      <c r="F268" s="93">
        <f t="shared" si="50"/>
        <v>89.531094852833107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289301.38</v>
      </c>
      <c r="E287" s="247">
        <v>258925.65</v>
      </c>
      <c r="F287" s="93">
        <f t="shared" si="50"/>
        <v>89.500316244602772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391778.8</v>
      </c>
      <c r="E288" s="247">
        <v>439395.46</v>
      </c>
      <c r="F288" s="93">
        <f t="shared" si="50"/>
        <v>112.15396545193359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13432.17</v>
      </c>
      <c r="E289" s="247">
        <v>1281.01</v>
      </c>
      <c r="F289" s="93">
        <f t="shared" si="50"/>
        <v>9.536880489154024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106178.25</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124680.12</v>
      </c>
      <c r="E294" s="247">
        <v>2638.91</v>
      </c>
      <c r="F294" s="93">
        <f t="shared" si="50"/>
        <v>2.1165443215806978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3994.84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6" sqref="E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5361584.09</v>
      </c>
      <c r="E114" s="81">
        <f t="shared" si="22"/>
        <v>6145123.71</v>
      </c>
      <c r="F114" s="63">
        <f t="shared" si="1"/>
        <v>114.61395749553563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5361584.09</v>
      </c>
      <c r="E122" s="81">
        <f t="shared" si="25"/>
        <v>6145123.71</v>
      </c>
      <c r="F122" s="63">
        <f t="shared" si="1"/>
        <v>114.61395749553563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5361584.09</v>
      </c>
      <c r="E123" s="249">
        <v>6145123.71</v>
      </c>
      <c r="F123" s="63">
        <f t="shared" si="1"/>
        <v>114.61395749553563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5361584.09</v>
      </c>
      <c r="E141" s="106">
        <f t="shared" si="28"/>
        <v>6145123.71</v>
      </c>
      <c r="F141" s="82">
        <f t="shared" si="1"/>
        <v>114.61395749553563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0" sqref="E3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37391.980000000003</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37391.980000000003</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37391.980000000003</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37291.4</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v>100.58</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59" sqref="D5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819192.48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6097834.6599999992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5817180.3999999994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4999370.3899999997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813636.41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2548.27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1623.57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280654.26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6108607.8599999994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5799939.4699999997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4948271.0599999996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847939.02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314.33999999999997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2548.27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866.78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292805.43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15862.96</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15862.96</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808419.27999999933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366384.91000000003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258925.65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242824.08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69645.5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173178.58</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1789.95</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1789.95</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9489.68</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9489.68</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4821.9399999999996</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4821.9399999999996</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1281.01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1281.01</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106178.25</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106178.25</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442034.37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439395.46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2638.91</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50215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2024-01-31T09:17:17Z</cp:lastPrinted>
  <dcterms:created xsi:type="dcterms:W3CDTF">2022-04-01T05:14:30Z</dcterms:created>
  <dcterms:modified xsi:type="dcterms:W3CDTF">2024-01-31T12:08:58Z</dcterms:modified>
</cp:coreProperties>
</file>