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UK\Akad 2024_2025\"/>
    </mc:Choice>
  </mc:AlternateContent>
  <xr:revisionPtr revIDLastSave="0" documentId="8_{35EC7E9F-5C00-45CF-99CE-93FDFD57D484}" xr6:coauthVersionLast="47" xr6:coauthVersionMax="47" xr10:uidLastSave="{00000000-0000-0000-0000-000000000000}"/>
  <bookViews>
    <workbookView xWindow="-120" yWindow="-120" windowWidth="24240" windowHeight="13140" tabRatio="788" xr2:uid="{00000000-000D-0000-FFFF-FFFF00000000}"/>
  </bookViews>
  <sheets>
    <sheet name="Raspored zimski semestar" sheetId="14" r:id="rId1"/>
  </sheets>
  <definedNames>
    <definedName name="Calendar10Month">'Raspored zimski semestar'!#REF!</definedName>
    <definedName name="Calendar10MonthOption">MATCH(Calendar10Month,Mjeseci,0)</definedName>
    <definedName name="Calendar10Year">'Raspored zimski semestar'!#REF!</definedName>
    <definedName name="Calendar11Month">'Raspored zimski semestar'!#REF!</definedName>
    <definedName name="Calendar11MonthOption">MATCH(Calendar11Month,Mjeseci,0)</definedName>
    <definedName name="Calendar11Year">'Raspored zimski semestar'!#REF!</definedName>
    <definedName name="Calendar12Month">'Raspored zimski semestar'!#REF!</definedName>
    <definedName name="Calendar12MonthOption">MATCH(Calendar12Month,Mjeseci,0)</definedName>
    <definedName name="Calendar12Year">'Raspored zimski semestar'!#REF!</definedName>
    <definedName name="Calendar1Month">'Raspored zimski semestar'!$C$1</definedName>
    <definedName name="Calendar1MonthOption">MATCH(Calendar1Month,Mjeseci,0)</definedName>
    <definedName name="Calendar1Year">'Raspored zimski semestar'!$B$1</definedName>
    <definedName name="Calendar2Month">'Raspored zimski semestar'!$C$12</definedName>
    <definedName name="Calendar2MonthOption">MATCH(Calendar2Month,Mjeseci,0)</definedName>
    <definedName name="Calendar2Year">'Raspored zimski semestar'!$B$12</definedName>
    <definedName name="Calendar3Month">'Raspored zimski semestar'!$C$24</definedName>
    <definedName name="Calendar3MonthOption">MATCH(Calendar3Month,Mjeseci,0)</definedName>
    <definedName name="Calendar3Year">'Raspored zimski semestar'!$B$24</definedName>
    <definedName name="Calendar4Month">'Raspored zimski semestar'!#REF!</definedName>
    <definedName name="Calendar4MonthOption">MATCH(Calendar4Month,Mjeseci,0)</definedName>
    <definedName name="Calendar4Year">'Raspored zimski semestar'!#REF!</definedName>
    <definedName name="Calendar5Month">'Raspored zimski semestar'!#REF!</definedName>
    <definedName name="Calendar5MonthOption">MATCH(Calendar5Month,Mjeseci,0)</definedName>
    <definedName name="Calendar5Year">'Raspored zimski semestar'!#REF!</definedName>
    <definedName name="Calendar6Month">'Raspored zimski semestar'!#REF!</definedName>
    <definedName name="Calendar6MonthOption">MATCH(Calendar6Month,Mjeseci,0)</definedName>
    <definedName name="Calendar6Year">'Raspored zimski semestar'!#REF!</definedName>
    <definedName name="Calendar7Month">'Raspored zimski semestar'!#REF!</definedName>
    <definedName name="Calendar7MonthOption">MATCH(Calendar7Month,Mjeseci,0)</definedName>
    <definedName name="Calendar7Year">'Raspored zimski semestar'!#REF!</definedName>
    <definedName name="Calendar8Month">'Raspored zimski semestar'!#REF!</definedName>
    <definedName name="Calendar8MonthOption">MATCH(Calendar8Month,Mjeseci,0)</definedName>
    <definedName name="Calendar8Year">'Raspored zimski semestar'!#REF!</definedName>
    <definedName name="Calendar9Month">'Raspored zimski semestar'!#REF!</definedName>
    <definedName name="Calendar9MonthOption">MATCH(Calendar9Month,Mjeseci,0)</definedName>
    <definedName name="Calendar9Year">'Raspored zimski semestar'!#REF!</definedName>
    <definedName name="Dani">{0,1,2,3,4,5,6}</definedName>
    <definedName name="Dani_u_tjednu">{"PONEDJELJAK","UTORAK","SRIJEDA","ČETVRTAK","PETAK","SUBOTA","NEDJELJA"}</definedName>
    <definedName name="Mjeseci">{"siječanj","veljača","ožujak","travanj","svibanj","lipanj","srpanj","Kolovoz","rujan","listopad","studeni","prosinac"}</definedName>
    <definedName name="_xlnm.Print_Area" localSheetId="0">'Raspored zimski semestar'!$B$1:$I$35</definedName>
    <definedName name="RegijaNaslovaStupca1..H12.1">'Raspored zimski semestar'!$B$2</definedName>
    <definedName name="RegijaNaslovaStupca10..H54.1">'Raspored zimski semestar'!#REF!</definedName>
    <definedName name="RegijaNaslovaStupca11..C56.1">'Raspored zimski semestar'!#REF!</definedName>
    <definedName name="RegijaNaslovaStupca12..D56.1">'Raspored zimski semestar'!#REF!</definedName>
    <definedName name="RegijaNaslovaStupca13..H68.1">'Raspored zimski semestar'!#REF!</definedName>
    <definedName name="RegijaNaslovaStupca14..C70.1">'Raspored zimski semestar'!#REF!</definedName>
    <definedName name="RegijaNaslovaStupca15..D70.1">'Raspored zimski semestar'!#REF!</definedName>
    <definedName name="RegijaNaslovaStupca16..H82.1">'Raspored zimski semestar'!#REF!</definedName>
    <definedName name="RegijaNaslovaStupca17..C84.1">'Raspored zimski semestar'!#REF!</definedName>
    <definedName name="RegijaNaslovaStupca18..D84.1">'Raspored zimski semestar'!#REF!</definedName>
    <definedName name="RegijaNaslovaStupca19..H96.1">'Raspored zimski semestar'!#REF!</definedName>
    <definedName name="RegijaNaslovaStupca2..C14.1">'Raspored zimski semestar'!$B$2</definedName>
    <definedName name="RegijaNaslovaStupca20..C98.1">'Raspored zimski semestar'!#REF!</definedName>
    <definedName name="RegijaNaslovaStupca21..D98.1">'Raspored zimski semestar'!#REF!</definedName>
    <definedName name="RegijaNaslovaStupca22..H110.1">'Raspored zimski semestar'!#REF!</definedName>
    <definedName name="RegijaNaslovaStupca23..C112.1">'Raspored zimski semestar'!#REF!</definedName>
    <definedName name="RegijaNaslovaStupca24..D112.1">'Raspored zimski semestar'!#REF!</definedName>
    <definedName name="RegijaNaslovaStupca25..H124.1">'Raspored zimski semestar'!#REF!</definedName>
    <definedName name="RegijaNaslovaStupca26..C126.1">'Raspored zimski semestar'!#REF!</definedName>
    <definedName name="RegijaNaslovaStupca27..D126.1">'Raspored zimski semestar'!#REF!</definedName>
    <definedName name="RegijaNaslovaStupca28..H138.1">'Raspored zimski semestar'!#REF!</definedName>
    <definedName name="RegijaNaslovaStupca29..C140.1">'Raspored zimski semestar'!#REF!</definedName>
    <definedName name="RegijaNaslovaStupca3..D14.1">'Raspored zimski semestar'!#REF!</definedName>
    <definedName name="RegijaNaslovaStupca30..D140.1">'Raspored zimski semestar'!#REF!</definedName>
    <definedName name="RegijaNaslovaStupca31..H152.1">'Raspored zimski semestar'!#REF!</definedName>
    <definedName name="RegijaNaslovaStupca32..C154.1">'Raspored zimski semestar'!#REF!</definedName>
    <definedName name="RegijaNaslovaStupca33..D154.1">'Raspored zimski semestar'!#REF!</definedName>
    <definedName name="RegijaNaslovaStupca34..H166.1">'Raspored zimski semestar'!#REF!</definedName>
    <definedName name="RegijaNaslovaStupca35..H168.1">'Raspored zimski semestar'!#REF!</definedName>
    <definedName name="RegijaNaslovaStupca36..D168.1">'Raspored zimski semestar'!#REF!</definedName>
    <definedName name="RegijaNaslovaStupca4..H26.1">'Raspored zimski semestar'!$B$13</definedName>
    <definedName name="RegijaNaslovaStupca5..C28.1">'Raspored zimski semestar'!$B$13</definedName>
    <definedName name="RegijaNaslovaStupca6..D28.1">'Raspored zimski semestar'!#REF!</definedName>
    <definedName name="RegijaNaslovaStupca7..H40.1">'Raspored zimski semestar'!$B$25</definedName>
    <definedName name="RegijaNaslovaStupca8..C42.1">'Raspored zimski semestar'!$B$25</definedName>
    <definedName name="RegijaNaslovaStupca9..D42.1">'Raspored zimski semestar'!#REF!</definedName>
    <definedName name="VrijednostPočetkaTjedna">IF(WeekStart="PONEDJELJAK",2,1)</definedName>
    <definedName name="WeekdayOption">MATCH(WeekStart,Dani_u_tjednu,0)+10</definedName>
    <definedName name="WeekStart">'Raspored zimski semestar'!$B$2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4" l="1"/>
  <c r="C12" i="14" l="1"/>
  <c r="B3" i="14" a="1"/>
  <c r="F3" i="14" s="1"/>
  <c r="F2" i="14" s="1"/>
  <c r="B7" i="14" a="1"/>
  <c r="B7" i="14" s="1"/>
  <c r="B11" i="14" a="1"/>
  <c r="F11" i="14" s="1"/>
  <c r="B5" i="14" a="1"/>
  <c r="E5" i="14" s="1"/>
  <c r="B9" i="14" a="1"/>
  <c r="F9" i="14" s="1"/>
  <c r="B12" i="14"/>
  <c r="B20" i="14" l="1" a="1"/>
  <c r="C20" i="14" s="1"/>
  <c r="H3" i="14"/>
  <c r="H2" i="14" s="1"/>
  <c r="C3" i="14"/>
  <c r="C2" i="14" s="1"/>
  <c r="F7" i="14"/>
  <c r="G3" i="14"/>
  <c r="G2" i="14" s="1"/>
  <c r="H7" i="14"/>
  <c r="G7" i="14"/>
  <c r="C7" i="14"/>
  <c r="B3" i="14"/>
  <c r="C11" i="14"/>
  <c r="G11" i="14"/>
  <c r="B11" i="14"/>
  <c r="H11" i="14"/>
  <c r="B14" i="14" a="1"/>
  <c r="F14" i="14" s="1"/>
  <c r="F13" i="14" s="1"/>
  <c r="B18" i="14" a="1"/>
  <c r="G18" i="14" s="1"/>
  <c r="B24" i="14"/>
  <c r="G9" i="14"/>
  <c r="B16" i="14" a="1"/>
  <c r="H16" i="14" s="1"/>
  <c r="H9" i="14"/>
  <c r="B22" i="14" a="1"/>
  <c r="F22" i="14" s="1"/>
  <c r="E9" i="14"/>
  <c r="C5" i="14"/>
  <c r="B5" i="14"/>
  <c r="C24" i="14"/>
  <c r="C9" i="14"/>
  <c r="B9" i="14"/>
  <c r="H5" i="14"/>
  <c r="F5" i="14"/>
  <c r="E11" i="14"/>
  <c r="D11" i="14"/>
  <c r="D9" i="14"/>
  <c r="D5" i="14"/>
  <c r="E7" i="14"/>
  <c r="D7" i="14"/>
  <c r="G5" i="14"/>
  <c r="E3" i="14"/>
  <c r="E2" i="14" s="1"/>
  <c r="D3" i="14"/>
  <c r="D2" i="14" s="1"/>
  <c r="D20" i="14" l="1"/>
  <c r="B20" i="14"/>
  <c r="F20" i="14"/>
  <c r="H20" i="14"/>
  <c r="G20" i="14"/>
  <c r="E20" i="14"/>
  <c r="B26" i="14" a="1"/>
  <c r="E26" i="14" s="1"/>
  <c r="E25" i="14" s="1"/>
  <c r="B14" i="14"/>
  <c r="B13" i="14" s="1"/>
  <c r="G14" i="14"/>
  <c r="G13" i="14" s="1"/>
  <c r="E14" i="14"/>
  <c r="E13" i="14" s="1"/>
  <c r="H22" i="14"/>
  <c r="C14" i="14"/>
  <c r="C13" i="14" s="1"/>
  <c r="H14" i="14"/>
  <c r="H13" i="14" s="1"/>
  <c r="F18" i="14"/>
  <c r="E18" i="14"/>
  <c r="D14" i="14"/>
  <c r="D13" i="14" s="1"/>
  <c r="D18" i="14"/>
  <c r="H18" i="14"/>
  <c r="B18" i="14"/>
  <c r="F16" i="14"/>
  <c r="C18" i="14"/>
  <c r="G16" i="14"/>
  <c r="B32" i="14" a="1"/>
  <c r="C32" i="14" s="1"/>
  <c r="B22" i="14"/>
  <c r="D16" i="14"/>
  <c r="C22" i="14"/>
  <c r="G22" i="14"/>
  <c r="B34" i="14" a="1"/>
  <c r="D34" i="14" s="1"/>
  <c r="C16" i="14"/>
  <c r="D22" i="14"/>
  <c r="E22" i="14"/>
  <c r="B28" i="14" a="1"/>
  <c r="H28" i="14" s="1"/>
  <c r="B16" i="14"/>
  <c r="E16" i="14"/>
  <c r="B30" i="14" a="1"/>
  <c r="H30" i="14" s="1"/>
  <c r="G26" i="14" l="1"/>
  <c r="G25" i="14" s="1"/>
  <c r="F26" i="14"/>
  <c r="F25" i="14" s="1"/>
  <c r="D26" i="14"/>
  <c r="D25" i="14" s="1"/>
  <c r="B26" i="14"/>
  <c r="B25" i="14" s="1"/>
  <c r="C26" i="14"/>
  <c r="C25" i="14" s="1"/>
  <c r="H26" i="14"/>
  <c r="H25" i="14" s="1"/>
  <c r="G32" i="14"/>
  <c r="D32" i="14"/>
  <c r="H32" i="14"/>
  <c r="F32" i="14"/>
  <c r="B32" i="14"/>
  <c r="F34" i="14"/>
  <c r="E32" i="14"/>
  <c r="H34" i="14"/>
  <c r="B34" i="14"/>
  <c r="G28" i="14"/>
  <c r="E34" i="14"/>
  <c r="B30" i="14"/>
  <c r="E28" i="14"/>
  <c r="C28" i="14"/>
  <c r="F30" i="14"/>
  <c r="G34" i="14"/>
  <c r="F28" i="14"/>
  <c r="D28" i="14"/>
  <c r="C34" i="14"/>
  <c r="B28" i="14"/>
  <c r="E30" i="14"/>
  <c r="G30" i="14"/>
  <c r="D30" i="14"/>
  <c r="C30" i="14"/>
</calcChain>
</file>

<file path=xl/sharedStrings.xml><?xml version="1.0" encoding="utf-8"?>
<sst xmlns="http://schemas.openxmlformats.org/spreadsheetml/2006/main" count="35" uniqueCount="25">
  <si>
    <t>PONEDJELJAK</t>
  </si>
  <si>
    <t>Nastava se održava, četvrtkom, petkom i subotom u dvorani P4, Tvrđa</t>
  </si>
  <si>
    <t>listopad</t>
  </si>
  <si>
    <r>
      <t xml:space="preserve">17-20h
</t>
    </r>
    <r>
      <rPr>
        <sz val="8"/>
        <color theme="1"/>
        <rFont val="Arial"/>
        <family val="2"/>
        <charset val="238"/>
        <scheme val="major"/>
      </rPr>
      <t xml:space="preserve">OJKI5
</t>
    </r>
    <r>
      <rPr>
        <b/>
        <sz val="8"/>
        <color theme="1"/>
        <rFont val="Arial"/>
        <family val="2"/>
        <charset val="238"/>
        <scheme val="major"/>
      </rPr>
      <t>Tehnologija, mediji i identitet</t>
    </r>
    <r>
      <rPr>
        <sz val="8"/>
        <color theme="1"/>
        <rFont val="Arial"/>
        <family val="2"/>
        <charset val="238"/>
        <scheme val="major"/>
      </rPr>
      <t xml:space="preserve">
doc. dr. sc. Igor Gajin</t>
    </r>
  </si>
  <si>
    <t xml:space="preserve">OJKI5
</t>
  </si>
  <si>
    <t>Tehnologija, mediji i identitet (doc. dr. sc. Igor Gajin)</t>
  </si>
  <si>
    <r>
      <t xml:space="preserve">17-20h
</t>
    </r>
    <r>
      <rPr>
        <sz val="8"/>
        <color theme="1"/>
        <rFont val="Arial"/>
        <family val="2"/>
        <charset val="238"/>
        <scheme val="major"/>
      </rPr>
      <t xml:space="preserve">OJKI10
</t>
    </r>
    <r>
      <rPr>
        <b/>
        <sz val="8"/>
        <color theme="1"/>
        <rFont val="Arial"/>
        <family val="2"/>
        <charset val="238"/>
        <scheme val="major"/>
      </rPr>
      <t>Upravljanje sadržajem na društvenim mrežama</t>
    </r>
    <r>
      <rPr>
        <sz val="8"/>
        <color theme="1"/>
        <rFont val="Arial"/>
        <family val="2"/>
        <charset val="238"/>
        <scheme val="major"/>
      </rPr>
      <t xml:space="preserve">
dr. sc. Snježana Barić Šelmić, viša asistentica</t>
    </r>
  </si>
  <si>
    <t>OJKI10</t>
  </si>
  <si>
    <t>Upravljanje sadržajem na društvenim mrežama (dr. sc. Snježana Barić Šelmić)</t>
  </si>
  <si>
    <t>Svi sveti</t>
  </si>
  <si>
    <t>Dušni dan</t>
  </si>
  <si>
    <r>
      <t xml:space="preserve">9-13h
</t>
    </r>
    <r>
      <rPr>
        <sz val="8"/>
        <color theme="1"/>
        <rFont val="Arial"/>
        <family val="2"/>
        <charset val="238"/>
        <scheme val="major"/>
      </rPr>
      <t xml:space="preserve">OJKI5
</t>
    </r>
    <r>
      <rPr>
        <b/>
        <sz val="8"/>
        <color theme="1"/>
        <rFont val="Arial"/>
        <family val="2"/>
        <charset val="238"/>
        <scheme val="major"/>
      </rPr>
      <t>Tehnologija, mediji i identitet</t>
    </r>
    <r>
      <rPr>
        <sz val="8"/>
        <color theme="1"/>
        <rFont val="Arial"/>
        <family val="2"/>
        <charset val="238"/>
        <scheme val="major"/>
      </rPr>
      <t xml:space="preserve">
doc. dr. sc. Igor Gajin</t>
    </r>
  </si>
  <si>
    <r>
      <t xml:space="preserve">9-13h
</t>
    </r>
    <r>
      <rPr>
        <sz val="8"/>
        <color theme="1"/>
        <rFont val="Arial"/>
        <family val="2"/>
        <charset val="238"/>
        <scheme val="major"/>
      </rPr>
      <t xml:space="preserve">OJKI10
</t>
    </r>
    <r>
      <rPr>
        <b/>
        <sz val="8"/>
        <color theme="1"/>
        <rFont val="Arial"/>
        <family val="2"/>
        <charset val="238"/>
        <scheme val="major"/>
      </rPr>
      <t>Upravljanje sadržajem na društvenim mrežama</t>
    </r>
    <r>
      <rPr>
        <sz val="8"/>
        <color theme="1"/>
        <rFont val="Arial"/>
        <family val="2"/>
        <charset val="238"/>
        <scheme val="major"/>
      </rPr>
      <t xml:space="preserve">
dr. sc. Snježana Barić Šelmić, viša asistentica</t>
    </r>
  </si>
  <si>
    <r>
      <t xml:space="preserve">17-20h
</t>
    </r>
    <r>
      <rPr>
        <sz val="8"/>
        <color theme="1"/>
        <rFont val="Arial"/>
        <family val="2"/>
        <charset val="238"/>
        <scheme val="major"/>
      </rPr>
      <t xml:space="preserve">OJKI7
</t>
    </r>
    <r>
      <rPr>
        <b/>
        <sz val="8"/>
        <color theme="1"/>
        <rFont val="Arial"/>
        <family val="2"/>
        <charset val="238"/>
        <scheme val="major"/>
      </rPr>
      <t>Korporativni identitet, imidž i brendiranje</t>
    </r>
    <r>
      <rPr>
        <sz val="8"/>
        <color theme="1"/>
        <rFont val="Arial"/>
        <family val="2"/>
        <charset val="238"/>
        <scheme val="major"/>
      </rPr>
      <t xml:space="preserve">
Izv.prof.dr.sc. Iva Buljubašić</t>
    </r>
  </si>
  <si>
    <t xml:space="preserve">OJKI7
</t>
  </si>
  <si>
    <t>Korporativni identitet, imidž i brendiranje (izv. prof. dr. sc. Iva Buljubašić)</t>
  </si>
  <si>
    <t xml:space="preserve">Komunikacija društveno odgovornog poslovanja (izv. prof. dr. sc. Marija Šain) </t>
  </si>
  <si>
    <r>
      <t xml:space="preserve">17-20h
</t>
    </r>
    <r>
      <rPr>
        <sz val="8"/>
        <color theme="1"/>
        <rFont val="Arial"/>
        <family val="2"/>
        <charset val="238"/>
        <scheme val="major"/>
      </rPr>
      <t xml:space="preserve">OJKI9
</t>
    </r>
    <r>
      <rPr>
        <b/>
        <sz val="8"/>
        <color theme="1"/>
        <rFont val="Arial"/>
        <family val="2"/>
        <charset val="238"/>
        <scheme val="major"/>
      </rPr>
      <t xml:space="preserve">Primjena kriznog menadžmenta u odnosima s javnošću
</t>
    </r>
    <r>
      <rPr>
        <sz val="8"/>
        <color theme="1"/>
        <rFont val="Arial"/>
        <family val="2"/>
        <charset val="238"/>
        <scheme val="major"/>
      </rPr>
      <t>doc. dr. sc. Marta Borić Cvenić</t>
    </r>
  </si>
  <si>
    <t>Primjena kriznog menadžmenta u odnosima s javnošću (doc. dr. sc. Marta Borić Cvenić)</t>
  </si>
  <si>
    <t>OJKI9</t>
  </si>
  <si>
    <r>
      <t xml:space="preserve">17-20h
</t>
    </r>
    <r>
      <rPr>
        <sz val="8"/>
        <color theme="1"/>
        <rFont val="Arial"/>
        <family val="2"/>
        <charset val="238"/>
        <scheme val="major"/>
      </rPr>
      <t xml:space="preserve">OJKI3
</t>
    </r>
    <r>
      <rPr>
        <b/>
        <sz val="8"/>
        <color theme="1"/>
        <rFont val="Arial"/>
        <family val="2"/>
        <charset val="238"/>
        <scheme val="major"/>
      </rPr>
      <t xml:space="preserve">Komunikacija društveno odgovornog poslovanja </t>
    </r>
    <r>
      <rPr>
        <sz val="8"/>
        <color theme="1"/>
        <rFont val="Arial"/>
        <family val="2"/>
        <charset val="238"/>
        <scheme val="major"/>
      </rPr>
      <t xml:space="preserve">
Izv.prof.dr.sc.Marija Šain</t>
    </r>
  </si>
  <si>
    <r>
      <t xml:space="preserve">9-13h
</t>
    </r>
    <r>
      <rPr>
        <sz val="8"/>
        <color theme="1"/>
        <rFont val="Arial"/>
        <family val="2"/>
        <charset val="238"/>
        <scheme val="major"/>
      </rPr>
      <t xml:space="preserve">OJKI3 
</t>
    </r>
    <r>
      <rPr>
        <b/>
        <sz val="8"/>
        <color theme="1"/>
        <rFont val="Arial"/>
        <family val="2"/>
        <charset val="238"/>
        <scheme val="major"/>
      </rPr>
      <t xml:space="preserve">Komunikacija društveno odgovornog poslovanja </t>
    </r>
    <r>
      <rPr>
        <sz val="8"/>
        <color theme="1"/>
        <rFont val="Arial"/>
        <family val="2"/>
        <charset val="238"/>
        <scheme val="major"/>
      </rPr>
      <t xml:space="preserve">
Izv.prof.dr.sc.Marija Šain</t>
    </r>
  </si>
  <si>
    <r>
      <t>OJKI3</t>
    </r>
    <r>
      <rPr>
        <sz val="8"/>
        <color theme="1"/>
        <rFont val="Arial"/>
        <family val="2"/>
        <charset val="238"/>
        <scheme val="major"/>
      </rPr>
      <t xml:space="preserve">
</t>
    </r>
  </si>
  <si>
    <r>
      <t xml:space="preserve">9-13h
</t>
    </r>
    <r>
      <rPr>
        <sz val="8"/>
        <color theme="1"/>
        <rFont val="Arial"/>
        <family val="2"/>
        <charset val="238"/>
        <scheme val="major"/>
      </rPr>
      <t xml:space="preserve">OJKI9
</t>
    </r>
    <r>
      <rPr>
        <b/>
        <sz val="8"/>
        <color theme="1"/>
        <rFont val="Arial"/>
        <family val="2"/>
        <charset val="238"/>
        <scheme val="major"/>
      </rPr>
      <t xml:space="preserve">Primjena kriznog menadžmenta u odnosima s javnošću
</t>
    </r>
    <r>
      <rPr>
        <sz val="8"/>
        <color theme="1"/>
        <rFont val="Arial"/>
        <family val="2"/>
        <charset val="238"/>
        <scheme val="major"/>
      </rPr>
      <t>doc. dr. sc. Marta Borić Cvenić</t>
    </r>
  </si>
  <si>
    <r>
      <t xml:space="preserve">9-13h
</t>
    </r>
    <r>
      <rPr>
        <sz val="8"/>
        <color theme="1"/>
        <rFont val="Arial"/>
        <family val="2"/>
        <charset val="238"/>
        <scheme val="major"/>
      </rPr>
      <t xml:space="preserve">OJKI7
</t>
    </r>
    <r>
      <rPr>
        <b/>
        <sz val="8"/>
        <color theme="1"/>
        <rFont val="Arial"/>
        <family val="2"/>
        <charset val="238"/>
        <scheme val="major"/>
      </rPr>
      <t>Korporativni identitet, imidž i brendiranje</t>
    </r>
    <r>
      <rPr>
        <sz val="8"/>
        <color theme="1"/>
        <rFont val="Arial"/>
        <family val="2"/>
        <charset val="238"/>
        <scheme val="major"/>
      </rPr>
      <t xml:space="preserve">
Izv.prof.dr.sc. Iva Buljubašić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</si>
</sst>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32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238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8"/>
      <color theme="0"/>
      <name val="Arial"/>
      <family val="2"/>
      <scheme val="major"/>
    </font>
    <font>
      <sz val="18"/>
      <name val="Trebuchet MS"/>
      <family val="2"/>
      <scheme val="minor"/>
    </font>
    <font>
      <b/>
      <sz val="16"/>
      <color theme="0"/>
      <name val="Arial"/>
      <family val="2"/>
      <scheme val="major"/>
    </font>
    <font>
      <sz val="16"/>
      <color theme="4" tint="-0.24994659260841701"/>
      <name val="Trebuchet MS"/>
      <family val="2"/>
      <scheme val="minor"/>
    </font>
    <font>
      <sz val="8"/>
      <color theme="1"/>
      <name val="Arial"/>
      <family val="2"/>
      <charset val="238"/>
      <scheme val="major"/>
    </font>
    <font>
      <b/>
      <sz val="8"/>
      <color theme="1"/>
      <name val="Arial"/>
      <family val="2"/>
      <charset val="238"/>
      <scheme val="maj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963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6" fontId="10" fillId="0" borderId="9" applyFill="0" applyProtection="0">
      <alignment horizontal="left" vertical="center" wrapText="1" indent="1"/>
    </xf>
    <xf numFmtId="0" fontId="13" fillId="0" borderId="6" applyFill="0" applyProtection="0">
      <alignment horizontal="left" vertical="top" wrapText="1" indent="1"/>
    </xf>
    <xf numFmtId="0" fontId="2" fillId="0" borderId="0" applyFill="0" applyProtection="0">
      <alignment horizontal="left" vertical="top" wrapText="1" indent="1"/>
    </xf>
    <xf numFmtId="0" fontId="12" fillId="0" borderId="8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11" applyNumberFormat="0" applyFill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12" applyNumberFormat="0" applyAlignment="0" applyProtection="0"/>
    <xf numFmtId="0" fontId="21" fillId="13" borderId="13" applyNumberFormat="0" applyAlignment="0" applyProtection="0"/>
    <xf numFmtId="0" fontId="22" fillId="13" borderId="12" applyNumberFormat="0" applyAlignment="0" applyProtection="0"/>
    <xf numFmtId="0" fontId="23" fillId="0" borderId="14" applyNumberFormat="0" applyFill="0" applyAlignment="0" applyProtection="0"/>
    <xf numFmtId="0" fontId="5" fillId="14" borderId="15" applyNumberFormat="0" applyAlignment="0" applyProtection="0"/>
    <xf numFmtId="0" fontId="24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0" borderId="0" xfId="0" applyFont="1"/>
    <xf numFmtId="0" fontId="11" fillId="7" borderId="3" xfId="10">
      <alignment horizontal="left" vertical="center" indent="1"/>
    </xf>
    <xf numFmtId="0" fontId="11" fillId="6" borderId="3" xfId="11" applyAlignment="1">
      <alignment horizontal="left" vertical="center" indent="1"/>
    </xf>
    <xf numFmtId="0" fontId="0" fillId="2" borderId="0" xfId="0" applyFill="1" applyBorder="1"/>
    <xf numFmtId="0" fontId="13" fillId="0" borderId="6" xfId="6" applyFill="1">
      <alignment horizontal="left" vertical="top" wrapText="1" indent="1"/>
    </xf>
    <xf numFmtId="0" fontId="13" fillId="0" borderId="5" xfId="6" applyFill="1" applyBorder="1">
      <alignment horizontal="left" vertical="top" wrapText="1" indent="1"/>
    </xf>
    <xf numFmtId="0" fontId="13" fillId="0" borderId="7" xfId="6" applyFill="1" applyBorder="1">
      <alignment horizontal="left" vertical="top" wrapText="1" indent="1"/>
    </xf>
    <xf numFmtId="0" fontId="13" fillId="36" borderId="6" xfId="6" applyFill="1">
      <alignment horizontal="left" vertical="top" wrapText="1" indent="1"/>
    </xf>
    <xf numFmtId="0" fontId="26" fillId="6" borderId="0" xfId="9" applyFont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8" fillId="6" borderId="0" xfId="9" applyFont="1">
      <alignment horizontal="center"/>
    </xf>
    <xf numFmtId="0" fontId="13" fillId="39" borderId="6" xfId="6" applyFill="1">
      <alignment horizontal="left" vertical="top" wrapText="1" indent="1"/>
    </xf>
    <xf numFmtId="0" fontId="13" fillId="36" borderId="6" xfId="6" applyFill="1" applyAlignment="1">
      <alignment vertical="top" wrapText="1"/>
    </xf>
    <xf numFmtId="0" fontId="13" fillId="40" borderId="6" xfId="6" applyFill="1" applyAlignment="1">
      <alignment vertical="top" wrapText="1"/>
    </xf>
    <xf numFmtId="0" fontId="13" fillId="41" borderId="6" xfId="6" applyFill="1">
      <alignment horizontal="left" vertical="top" wrapText="1" indent="1"/>
    </xf>
    <xf numFmtId="0" fontId="13" fillId="0" borderId="16" xfId="6" applyFill="1" applyBorder="1">
      <alignment horizontal="left" vertical="top" wrapText="1" indent="1"/>
    </xf>
    <xf numFmtId="0" fontId="13" fillId="40" borderId="16" xfId="6" applyFill="1" applyBorder="1">
      <alignment horizontal="left" vertical="top" wrapText="1" indent="1"/>
    </xf>
    <xf numFmtId="0" fontId="13" fillId="38" borderId="16" xfId="6" applyFill="1" applyBorder="1">
      <alignment horizontal="left" vertical="top" wrapText="1" indent="1"/>
    </xf>
    <xf numFmtId="0" fontId="0" fillId="38" borderId="0" xfId="0" applyFill="1" applyAlignment="1">
      <alignment wrapText="1"/>
    </xf>
    <xf numFmtId="166" fontId="10" fillId="42" borderId="16" xfId="5" applyFill="1" applyBorder="1">
      <alignment horizontal="left" vertical="center" wrapText="1" indent="1"/>
    </xf>
    <xf numFmtId="0" fontId="13" fillId="37" borderId="6" xfId="6" applyFill="1">
      <alignment horizontal="left" vertical="top" wrapText="1" indent="1"/>
    </xf>
    <xf numFmtId="0" fontId="1" fillId="39" borderId="6" xfId="6" applyFont="1" applyFill="1" applyAlignment="1">
      <alignment horizontal="left" vertical="top" wrapText="1"/>
    </xf>
    <xf numFmtId="166" fontId="10" fillId="43" borderId="9" xfId="5" applyFill="1">
      <alignment horizontal="left" vertical="center" wrapText="1" indent="1"/>
    </xf>
    <xf numFmtId="166" fontId="10" fillId="43" borderId="4" xfId="5" applyFill="1" applyBorder="1">
      <alignment horizontal="left" vertical="center" wrapText="1" indent="1"/>
    </xf>
    <xf numFmtId="0" fontId="1" fillId="41" borderId="6" xfId="6" applyFont="1" applyFill="1" applyAlignment="1">
      <alignment vertical="top" wrapText="1"/>
    </xf>
    <xf numFmtId="0" fontId="29" fillId="0" borderId="0" xfId="2" applyFont="1">
      <alignment horizontal="left" indent="3"/>
    </xf>
  </cellXfs>
  <cellStyles count="51">
    <cellStyle name="20% - Isticanje1" xfId="30" builtinId="30" customBuiltin="1"/>
    <cellStyle name="20% - Isticanje2" xfId="33" builtinId="34" customBuiltin="1"/>
    <cellStyle name="20% - Isticanje3" xfId="37" builtinId="38" customBuiltin="1"/>
    <cellStyle name="20% - Isticanje4" xfId="41" builtinId="42" customBuiltin="1"/>
    <cellStyle name="20% - Isticanje5" xfId="44" builtinId="46" customBuiltin="1"/>
    <cellStyle name="20% - Isticanje6" xfId="48" builtinId="50" customBuiltin="1"/>
    <cellStyle name="40% - Isticanje1" xfId="1" builtinId="31" customBuiltin="1"/>
    <cellStyle name="40% - Isticanje2" xfId="34" builtinId="35" customBuiltin="1"/>
    <cellStyle name="40% - Isticanje3" xfId="38" builtinId="39" customBuiltin="1"/>
    <cellStyle name="40% - Isticanje4" xfId="42" builtinId="43" customBuiltin="1"/>
    <cellStyle name="40% - Isticanje5" xfId="45" builtinId="47" customBuiltin="1"/>
    <cellStyle name="40% - Isticanje6" xfId="49" builtinId="51" customBuiltin="1"/>
    <cellStyle name="60% - Isticanje1" xfId="31" builtinId="32" customBuiltin="1"/>
    <cellStyle name="60% - Isticanje2" xfId="35" builtinId="36" customBuiltin="1"/>
    <cellStyle name="60% - Isticanje3" xfId="39" builtinId="40" customBuiltin="1"/>
    <cellStyle name="60% - Isticanje4" xfId="43" builtinId="44" customBuiltin="1"/>
    <cellStyle name="60% - Isticanje5" xfId="46" builtinId="48" customBuiltin="1"/>
    <cellStyle name="60% - Isticanje6" xfId="50" builtinId="52" customBuiltin="1"/>
    <cellStyle name="Bilješka" xfId="13" builtinId="10" customBuiltin="1"/>
    <cellStyle name="Dan" xfId="5" xr:uid="{00000000-0005-0000-0000-000003000000}"/>
    <cellStyle name="Detalji dana" xfId="6" xr:uid="{00000000-0005-0000-0000-000004000000}"/>
    <cellStyle name="Dobro" xfId="21" builtinId="26" customBuiltin="1"/>
    <cellStyle name="Isticanje1" xfId="3" builtinId="29" customBuiltin="1"/>
    <cellStyle name="Isticanje2" xfId="32" builtinId="33" customBuiltin="1"/>
    <cellStyle name="Isticanje3" xfId="36" builtinId="37" customBuiltin="1"/>
    <cellStyle name="Isticanje4" xfId="40" builtinId="41" customBuiltin="1"/>
    <cellStyle name="Isticanje5" xfId="4" builtinId="45" customBuiltin="1"/>
    <cellStyle name="Isticanje6" xfId="47" builtinId="49" customBuiltin="1"/>
    <cellStyle name="Izlaz" xfId="25" builtinId="21" customBuiltin="1"/>
    <cellStyle name="Izračun" xfId="26" builtinId="22" customBuiltin="1"/>
    <cellStyle name="Loše" xfId="22" builtinId="27" customBuiltin="1"/>
    <cellStyle name="Napomene" xfId="7" xr:uid="{00000000-0005-0000-0000-00000C000000}"/>
    <cellStyle name="Naslov" xfId="9" builtinId="15" customBuiltin="1"/>
    <cellStyle name="Naslov 1" xfId="2" builtinId="16" customBuiltin="1"/>
    <cellStyle name="Naslov 2" xfId="10" builtinId="17" customBuiltin="1"/>
    <cellStyle name="Naslov 3" xfId="11" builtinId="18" customBuiltin="1"/>
    <cellStyle name="Naslov 4" xfId="12" builtinId="19" customBuiltin="1"/>
    <cellStyle name="Neutralno" xfId="23" builtinId="28" customBuiltin="1"/>
    <cellStyle name="Normalno" xfId="0" builtinId="0" customBuiltin="1"/>
    <cellStyle name="Postotak" xfId="20" builtinId="5" customBuiltin="1"/>
    <cellStyle name="Povezana ćelija" xfId="27" builtinId="24" customBuiltin="1"/>
    <cellStyle name="Provjera ćelije" xfId="28" builtinId="23" customBuiltin="1"/>
    <cellStyle name="Tekst objašnjenja" xfId="14" builtinId="53" customBuiltin="1"/>
    <cellStyle name="Tekst upozorenja" xfId="29" builtinId="11" customBuiltin="1"/>
    <cellStyle name="Ukupni zbroj" xfId="15" builtinId="25" customBuiltin="1"/>
    <cellStyle name="Unos" xfId="24" builtinId="20" customBuiltin="1"/>
    <cellStyle name="Valuta" xfId="18" builtinId="4" customBuiltin="1"/>
    <cellStyle name="Valuta [0]" xfId="19" builtinId="7" customBuiltin="1"/>
    <cellStyle name="Zaglavlje bilježaka" xfId="8" xr:uid="{00000000-0005-0000-0000-00000D000000}"/>
    <cellStyle name="Zarez" xfId="16" builtinId="3" customBuiltin="1"/>
    <cellStyle name="Zarez [0]" xfId="17" builtinId="6" customBuiltin="1"/>
  </cellStyles>
  <dxfs count="3"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C59639"/>
      <color rgb="FFD3AF67"/>
      <color rgb="FF310BD3"/>
      <color rgb="FFF379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44"/>
  <sheetViews>
    <sheetView showGridLines="0" tabSelected="1" topLeftCell="A16" zoomScaleNormal="100" workbookViewId="0">
      <selection activeCell="G19" sqref="G19"/>
    </sheetView>
  </sheetViews>
  <sheetFormatPr defaultColWidth="8.75" defaultRowHeight="16.5" x14ac:dyDescent="0.3"/>
  <cols>
    <col min="1" max="1" width="2" customWidth="1"/>
    <col min="2" max="7" width="17.625" customWidth="1"/>
    <col min="8" max="8" width="13.25" bestFit="1" customWidth="1"/>
    <col min="9" max="9" width="2.5" customWidth="1"/>
    <col min="14" max="14" width="6.75" customWidth="1"/>
  </cols>
  <sheetData>
    <row r="1" spans="1:8" ht="23.25" x14ac:dyDescent="0.35">
      <c r="A1" s="1"/>
      <c r="B1" s="10">
        <f ca="1">YEAR(TODAY())</f>
        <v>2024</v>
      </c>
      <c r="C1" s="28" t="s">
        <v>2</v>
      </c>
      <c r="D1" s="28"/>
      <c r="E1" s="28"/>
      <c r="F1" s="11"/>
      <c r="G1" s="11"/>
      <c r="H1" s="11"/>
    </row>
    <row r="2" spans="1:8" ht="14.25" customHeight="1" x14ac:dyDescent="0.3">
      <c r="A2" s="2"/>
      <c r="B2" s="3" t="s">
        <v>0</v>
      </c>
      <c r="C2" s="4" t="str">
        <f t="shared" ref="C2:H2" ca="1" si="0">UPPER(TEXT(C3,"dddd"))</f>
        <v>UTORAK</v>
      </c>
      <c r="D2" s="3" t="str">
        <f t="shared" ca="1" si="0"/>
        <v>SRIJEDA</v>
      </c>
      <c r="E2" s="4" t="str">
        <f t="shared" ca="1" si="0"/>
        <v>ČETVRTAK</v>
      </c>
      <c r="F2" s="3" t="str">
        <f t="shared" ca="1" si="0"/>
        <v>PETAK</v>
      </c>
      <c r="G2" s="4" t="str">
        <f t="shared" ca="1" si="0"/>
        <v>SUBOTA</v>
      </c>
      <c r="H2" s="3" t="str">
        <f t="shared" ca="1" si="0"/>
        <v>NEDJELJA</v>
      </c>
    </row>
    <row r="3" spans="1:8" ht="16.5" customHeight="1" x14ac:dyDescent="0.3">
      <c r="B3" s="22">
        <f t="array" aca="1" ref="B3:H3" ca="1">Dani+1+DATE(Calendar1Year,Calendar1MonthOption,1)-WEEKDAY(DATE(Calendar1Year,Calendar1MonthOption,1),WeekdayOption)</f>
        <v>45565</v>
      </c>
      <c r="C3" s="22">
        <f ca="1"/>
        <v>45566</v>
      </c>
      <c r="D3" s="22">
        <f ca="1"/>
        <v>45567</v>
      </c>
      <c r="E3" s="22">
        <f ca="1"/>
        <v>45568</v>
      </c>
      <c r="F3" s="22">
        <f ca="1"/>
        <v>45569</v>
      </c>
      <c r="G3" s="22">
        <f ca="1"/>
        <v>45570</v>
      </c>
      <c r="H3" s="22">
        <f ca="1"/>
        <v>45571</v>
      </c>
    </row>
    <row r="4" spans="1:8" ht="90" customHeight="1" x14ac:dyDescent="0.3">
      <c r="B4" s="18"/>
      <c r="C4" s="18"/>
      <c r="D4" s="18"/>
      <c r="E4" s="18"/>
      <c r="F4" s="19" t="s">
        <v>3</v>
      </c>
      <c r="G4" s="19" t="s">
        <v>11</v>
      </c>
      <c r="H4" s="18"/>
    </row>
    <row r="5" spans="1:8" ht="16.5" customHeight="1" x14ac:dyDescent="0.3">
      <c r="B5" s="22">
        <f t="array" aca="1" ref="B5:H5" ca="1">Dani+8+DATE(Calendar1Year,Calendar1MonthOption,1)-WEEKDAY(DATE(Calendar1Year,Calendar1MonthOption,1),WeekdayOption)</f>
        <v>45572</v>
      </c>
      <c r="C5" s="22">
        <f ca="1"/>
        <v>45573</v>
      </c>
      <c r="D5" s="22">
        <f ca="1"/>
        <v>45574</v>
      </c>
      <c r="E5" s="22">
        <f ca="1"/>
        <v>45575</v>
      </c>
      <c r="F5" s="22">
        <f ca="1"/>
        <v>45576</v>
      </c>
      <c r="G5" s="22">
        <f ca="1"/>
        <v>45577</v>
      </c>
      <c r="H5" s="22">
        <f ca="1"/>
        <v>45578</v>
      </c>
    </row>
    <row r="6" spans="1:8" ht="90" customHeight="1" x14ac:dyDescent="0.3">
      <c r="B6" s="18"/>
      <c r="C6" s="18"/>
      <c r="D6" s="18"/>
      <c r="E6" s="18"/>
      <c r="F6" s="19" t="s">
        <v>3</v>
      </c>
      <c r="G6" s="19" t="s">
        <v>11</v>
      </c>
      <c r="H6" s="18"/>
    </row>
    <row r="7" spans="1:8" ht="16.5" customHeight="1" x14ac:dyDescent="0.3">
      <c r="B7" s="22">
        <f t="array" aca="1" ref="B7:H7" ca="1">Dani+15+DATE(Calendar1Year,Calendar1MonthOption,1)-WEEKDAY(DATE(Calendar1Year,Calendar1MonthOption,1),WeekdayOption)</f>
        <v>45579</v>
      </c>
      <c r="C7" s="22">
        <f ca="1"/>
        <v>45580</v>
      </c>
      <c r="D7" s="22">
        <f ca="1"/>
        <v>45581</v>
      </c>
      <c r="E7" s="22">
        <f ca="1"/>
        <v>45582</v>
      </c>
      <c r="F7" s="22">
        <f ca="1"/>
        <v>45583</v>
      </c>
      <c r="G7" s="22">
        <f ca="1"/>
        <v>45584</v>
      </c>
      <c r="H7" s="22">
        <f ca="1"/>
        <v>45585</v>
      </c>
    </row>
    <row r="8" spans="1:8" ht="90" customHeight="1" x14ac:dyDescent="0.3">
      <c r="B8" s="18"/>
      <c r="C8" s="18"/>
      <c r="D8" s="18"/>
      <c r="E8" s="18"/>
      <c r="F8" s="20" t="s">
        <v>6</v>
      </c>
      <c r="G8" s="20" t="s">
        <v>12</v>
      </c>
      <c r="H8" s="18"/>
    </row>
    <row r="9" spans="1:8" ht="16.5" customHeight="1" x14ac:dyDescent="0.3">
      <c r="B9" s="22">
        <f t="array" aca="1" ref="B9:H9" ca="1">Dani+22+DATE(Calendar1Year,Calendar1MonthOption,1)-WEEKDAY(DATE(Calendar1Year,Calendar1MonthOption,1),WeekdayOption)</f>
        <v>45586</v>
      </c>
      <c r="C9" s="22">
        <f ca="1"/>
        <v>45587</v>
      </c>
      <c r="D9" s="22">
        <f ca="1"/>
        <v>45588</v>
      </c>
      <c r="E9" s="22">
        <f ca="1"/>
        <v>45589</v>
      </c>
      <c r="F9" s="22">
        <f ca="1"/>
        <v>45590</v>
      </c>
      <c r="G9" s="22">
        <f ca="1"/>
        <v>45591</v>
      </c>
      <c r="H9" s="22">
        <f ca="1"/>
        <v>45592</v>
      </c>
    </row>
    <row r="10" spans="1:8" ht="90" customHeight="1" x14ac:dyDescent="0.3">
      <c r="B10" s="18"/>
      <c r="C10" s="18"/>
      <c r="D10" s="18"/>
      <c r="E10" s="18"/>
      <c r="F10" s="20" t="s">
        <v>6</v>
      </c>
      <c r="G10" s="20" t="s">
        <v>12</v>
      </c>
      <c r="H10" s="18"/>
    </row>
    <row r="11" spans="1:8" ht="16.5" customHeight="1" x14ac:dyDescent="0.3">
      <c r="B11" s="22">
        <f t="array" aca="1" ref="B11:H11" ca="1">Dani+29+DATE(Calendar1Year,Calendar1MonthOption,1)-WEEKDAY(DATE(Calendar1Year,Calendar1MonthOption,1),WeekdayOption)</f>
        <v>45593</v>
      </c>
      <c r="C11" s="22">
        <f ca="1"/>
        <v>45594</v>
      </c>
      <c r="D11" s="22">
        <f ca="1"/>
        <v>45595</v>
      </c>
      <c r="E11" s="22">
        <f ca="1"/>
        <v>45596</v>
      </c>
      <c r="F11" s="22">
        <f ca="1"/>
        <v>45597</v>
      </c>
      <c r="G11" s="22">
        <f ca="1"/>
        <v>45598</v>
      </c>
      <c r="H11" s="22">
        <f ca="1"/>
        <v>45599</v>
      </c>
    </row>
    <row r="12" spans="1:8" ht="23.25" x14ac:dyDescent="0.35">
      <c r="A12" s="1"/>
      <c r="B12" s="10">
        <f ca="1">YEAR(DATE(Calendar1Year,Calendar1MonthOption+1,1))</f>
        <v>2024</v>
      </c>
      <c r="C12" s="28" t="str">
        <f ca="1">TEXT(DATE(Calendar1Year,Calendar1MonthOption+1,1),"mmmm")</f>
        <v>studeni</v>
      </c>
      <c r="D12" s="28"/>
      <c r="E12" s="28"/>
      <c r="F12" s="12"/>
      <c r="G12" s="12"/>
      <c r="H12" s="1"/>
    </row>
    <row r="13" spans="1:8" ht="14.25" customHeight="1" x14ac:dyDescent="0.3">
      <c r="A13" s="2"/>
      <c r="B13" s="3" t="str">
        <f ca="1">UPPER(TEXT(B14,"dddd"))</f>
        <v>PONEDJELJAK</v>
      </c>
      <c r="C13" s="4" t="str">
        <f t="shared" ref="C13:H13" ca="1" si="1">UPPER(TEXT(C14,"dddd"))</f>
        <v>UTORAK</v>
      </c>
      <c r="D13" s="3" t="str">
        <f t="shared" ca="1" si="1"/>
        <v>SRIJEDA</v>
      </c>
      <c r="E13" s="4" t="str">
        <f t="shared" ca="1" si="1"/>
        <v>ČETVRTAK</v>
      </c>
      <c r="F13" s="3" t="str">
        <f t="shared" ca="1" si="1"/>
        <v>PETAK</v>
      </c>
      <c r="G13" s="4" t="str">
        <f t="shared" ca="1" si="1"/>
        <v>SUBOTA</v>
      </c>
      <c r="H13" s="3" t="str">
        <f t="shared" ca="1" si="1"/>
        <v>NEDJELJA</v>
      </c>
    </row>
    <row r="14" spans="1:8" ht="16.5" customHeight="1" x14ac:dyDescent="0.3">
      <c r="B14" s="25">
        <f t="array" aca="1" ref="B14:H14" ca="1">Dani+1+DATE(Calendar2Year,Calendar2MonthOption,1)-WEEKDAY(DATE(Calendar2Year,Calendar2MonthOption,1),WeekdayOption)</f>
        <v>45593</v>
      </c>
      <c r="C14" s="25">
        <f ca="1"/>
        <v>45594</v>
      </c>
      <c r="D14" s="25">
        <f ca="1"/>
        <v>45595</v>
      </c>
      <c r="E14" s="25">
        <f ca="1"/>
        <v>45596</v>
      </c>
      <c r="F14" s="25">
        <f ca="1"/>
        <v>45597</v>
      </c>
      <c r="G14" s="25">
        <f ca="1"/>
        <v>45598</v>
      </c>
      <c r="H14" s="26">
        <f ca="1"/>
        <v>45599</v>
      </c>
    </row>
    <row r="15" spans="1:8" ht="90" customHeight="1" x14ac:dyDescent="0.3">
      <c r="B15" s="6"/>
      <c r="C15" s="6"/>
      <c r="D15" s="6"/>
      <c r="E15" s="6"/>
      <c r="F15" s="23" t="s">
        <v>9</v>
      </c>
      <c r="G15" s="23" t="s">
        <v>10</v>
      </c>
      <c r="H15" s="7"/>
    </row>
    <row r="16" spans="1:8" ht="16.5" customHeight="1" x14ac:dyDescent="0.3">
      <c r="B16" s="25">
        <f t="array" aca="1" ref="B16:H16" ca="1">Dani+8+DATE(Calendar2Year,Calendar2MonthOption,1)-WEEKDAY(DATE(Calendar2Year,Calendar2MonthOption,1),WeekdayOption)</f>
        <v>45600</v>
      </c>
      <c r="C16" s="25">
        <f ca="1"/>
        <v>45601</v>
      </c>
      <c r="D16" s="25">
        <f ca="1"/>
        <v>45602</v>
      </c>
      <c r="E16" s="25">
        <f ca="1"/>
        <v>45603</v>
      </c>
      <c r="F16" s="25">
        <f ca="1"/>
        <v>45604</v>
      </c>
      <c r="G16" s="25">
        <f ca="1"/>
        <v>45605</v>
      </c>
      <c r="H16" s="26">
        <f ca="1"/>
        <v>45606</v>
      </c>
    </row>
    <row r="17" spans="1:8" ht="90" customHeight="1" x14ac:dyDescent="0.3">
      <c r="B17" s="6"/>
      <c r="C17" s="6"/>
      <c r="D17" s="6"/>
      <c r="E17" s="6"/>
      <c r="F17" s="14" t="s">
        <v>13</v>
      </c>
      <c r="G17" s="14" t="s">
        <v>24</v>
      </c>
      <c r="H17" s="7"/>
    </row>
    <row r="18" spans="1:8" ht="16.5" customHeight="1" x14ac:dyDescent="0.3">
      <c r="B18" s="25">
        <f t="array" aca="1" ref="B18:H18" ca="1">Dani+15+DATE(Calendar2Year,Calendar2MonthOption,1)-WEEKDAY(DATE(Calendar2Year,Calendar2MonthOption,1),WeekdayOption)</f>
        <v>45607</v>
      </c>
      <c r="C18" s="25">
        <f ca="1"/>
        <v>45608</v>
      </c>
      <c r="D18" s="25">
        <f ca="1"/>
        <v>45609</v>
      </c>
      <c r="E18" s="25">
        <f ca="1"/>
        <v>45610</v>
      </c>
      <c r="F18" s="25">
        <f ca="1"/>
        <v>45611</v>
      </c>
      <c r="G18" s="25">
        <f ca="1"/>
        <v>45612</v>
      </c>
      <c r="H18" s="26">
        <f ca="1"/>
        <v>45613</v>
      </c>
    </row>
    <row r="19" spans="1:8" ht="90" customHeight="1" x14ac:dyDescent="0.3">
      <c r="B19" s="6"/>
      <c r="C19" s="6"/>
      <c r="D19" s="6"/>
      <c r="E19" s="6"/>
      <c r="F19" s="14" t="s">
        <v>13</v>
      </c>
      <c r="G19" s="14" t="s">
        <v>24</v>
      </c>
      <c r="H19" s="7"/>
    </row>
    <row r="20" spans="1:8" ht="16.5" customHeight="1" x14ac:dyDescent="0.3">
      <c r="B20" s="25">
        <f t="array" aca="1" ref="B20:H20" ca="1">Dani+22+DATE(Calendar2Year,Calendar2MonthOption,1)-WEEKDAY(DATE(Calendar2Year,Calendar2MonthOption,1),WeekdayOption)</f>
        <v>45614</v>
      </c>
      <c r="C20" s="25">
        <f ca="1"/>
        <v>45615</v>
      </c>
      <c r="D20" s="25">
        <f ca="1"/>
        <v>45616</v>
      </c>
      <c r="E20" s="25">
        <f ca="1"/>
        <v>45617</v>
      </c>
      <c r="F20" s="25">
        <f ca="1"/>
        <v>45618</v>
      </c>
      <c r="G20" s="25">
        <f ca="1"/>
        <v>45619</v>
      </c>
      <c r="H20" s="26">
        <f ca="1"/>
        <v>45620</v>
      </c>
    </row>
    <row r="21" spans="1:8" ht="90" customHeight="1" x14ac:dyDescent="0.3">
      <c r="B21" s="6"/>
      <c r="C21" s="6"/>
      <c r="D21" s="6"/>
      <c r="E21" s="6"/>
      <c r="F21" s="9" t="s">
        <v>20</v>
      </c>
      <c r="G21" s="9" t="s">
        <v>21</v>
      </c>
      <c r="H21" s="7"/>
    </row>
    <row r="22" spans="1:8" ht="16.5" customHeight="1" x14ac:dyDescent="0.3">
      <c r="B22" s="25">
        <f t="array" aca="1" ref="B22:H22" ca="1">Dani+29+DATE(Calendar2Year,Calendar2MonthOption,1)-WEEKDAY(DATE(Calendar2Year,Calendar2MonthOption,1),WeekdayOption)</f>
        <v>45621</v>
      </c>
      <c r="C22" s="25">
        <f ca="1"/>
        <v>45622</v>
      </c>
      <c r="D22" s="25">
        <f ca="1"/>
        <v>45623</v>
      </c>
      <c r="E22" s="25">
        <f ca="1"/>
        <v>45624</v>
      </c>
      <c r="F22" s="25">
        <f ca="1"/>
        <v>45625</v>
      </c>
      <c r="G22" s="25">
        <f ca="1"/>
        <v>45626</v>
      </c>
      <c r="H22" s="26">
        <f ca="1"/>
        <v>45627</v>
      </c>
    </row>
    <row r="23" spans="1:8" ht="90" customHeight="1" x14ac:dyDescent="0.3">
      <c r="B23" s="6"/>
      <c r="C23" s="6"/>
      <c r="D23" s="6"/>
      <c r="E23" s="6"/>
      <c r="F23" s="9" t="s">
        <v>20</v>
      </c>
      <c r="G23" s="9" t="s">
        <v>21</v>
      </c>
      <c r="H23" s="8"/>
    </row>
    <row r="24" spans="1:8" ht="21" x14ac:dyDescent="0.35">
      <c r="A24" s="1"/>
      <c r="B24" s="13">
        <f ca="1">YEAR(DATE(Calendar2Year,Calendar2MonthOption+1,1))</f>
        <v>2024</v>
      </c>
      <c r="C24" s="28" t="str">
        <f ca="1">TEXT(DATE(Calendar2Year,Calendar2MonthOption+1,1),"mmmm")</f>
        <v>prosinac</v>
      </c>
      <c r="D24" s="28"/>
      <c r="E24" s="28"/>
      <c r="F24" s="5"/>
      <c r="G24" s="5"/>
      <c r="H24" s="1"/>
    </row>
    <row r="25" spans="1:8" ht="14.25" customHeight="1" x14ac:dyDescent="0.3">
      <c r="A25" s="2"/>
      <c r="B25" s="3" t="str">
        <f t="shared" ref="B25:H25" ca="1" si="2">UPPER(TEXT(B26,"dddd"))</f>
        <v>PONEDJELJAK</v>
      </c>
      <c r="C25" s="4" t="str">
        <f t="shared" ca="1" si="2"/>
        <v>UTORAK</v>
      </c>
      <c r="D25" s="3" t="str">
        <f t="shared" ca="1" si="2"/>
        <v>SRIJEDA</v>
      </c>
      <c r="E25" s="4" t="str">
        <f t="shared" ca="1" si="2"/>
        <v>ČETVRTAK</v>
      </c>
      <c r="F25" s="3" t="str">
        <f t="shared" ca="1" si="2"/>
        <v>PETAK</v>
      </c>
      <c r="G25" s="4" t="str">
        <f t="shared" ca="1" si="2"/>
        <v>SUBOTA</v>
      </c>
      <c r="H25" s="3" t="str">
        <f t="shared" ca="1" si="2"/>
        <v>NEDJELJA</v>
      </c>
    </row>
    <row r="26" spans="1:8" ht="16.5" customHeight="1" x14ac:dyDescent="0.3">
      <c r="B26" s="25">
        <f t="array" aca="1" ref="B26:H26" ca="1">Dani+1+DATE(Calendar3Year,Calendar3MonthOption,1)-WEEKDAY(DATE(Calendar3Year,Calendar3MonthOption,1),WeekdayOption)</f>
        <v>45621</v>
      </c>
      <c r="C26" s="25">
        <f ca="1"/>
        <v>45622</v>
      </c>
      <c r="D26" s="25">
        <f ca="1"/>
        <v>45623</v>
      </c>
      <c r="E26" s="25">
        <f ca="1"/>
        <v>45624</v>
      </c>
      <c r="F26" s="25">
        <f ca="1"/>
        <v>45625</v>
      </c>
      <c r="G26" s="25">
        <f ca="1"/>
        <v>45626</v>
      </c>
      <c r="H26" s="26">
        <f ca="1"/>
        <v>45627</v>
      </c>
    </row>
    <row r="27" spans="1:8" x14ac:dyDescent="0.3">
      <c r="B27" s="6"/>
      <c r="C27" s="6"/>
      <c r="D27" s="6"/>
      <c r="E27" s="6"/>
      <c r="F27" s="6"/>
      <c r="G27" s="6"/>
      <c r="H27" s="7"/>
    </row>
    <row r="28" spans="1:8" ht="16.5" customHeight="1" x14ac:dyDescent="0.3">
      <c r="B28" s="25">
        <f t="array" aca="1" ref="B28:H28" ca="1">Dani+8+DATE(Calendar3Year,Calendar3MonthOption,1)-WEEKDAY(DATE(Calendar3Year,Calendar3MonthOption,1),WeekdayOption)</f>
        <v>45628</v>
      </c>
      <c r="C28" s="25">
        <f ca="1"/>
        <v>45629</v>
      </c>
      <c r="D28" s="25">
        <f ca="1"/>
        <v>45630</v>
      </c>
      <c r="E28" s="25">
        <f ca="1"/>
        <v>45631</v>
      </c>
      <c r="F28" s="25">
        <f ca="1"/>
        <v>45632</v>
      </c>
      <c r="G28" s="25">
        <f ca="1"/>
        <v>45633</v>
      </c>
      <c r="H28" s="26">
        <f ca="1"/>
        <v>45634</v>
      </c>
    </row>
    <row r="29" spans="1:8" ht="90" customHeight="1" x14ac:dyDescent="0.3">
      <c r="B29" s="6"/>
      <c r="C29" s="6"/>
      <c r="D29" s="6"/>
      <c r="E29" s="6"/>
      <c r="F29" s="17" t="s">
        <v>17</v>
      </c>
      <c r="G29" s="17" t="s">
        <v>23</v>
      </c>
      <c r="H29" s="7"/>
    </row>
    <row r="30" spans="1:8" ht="16.5" customHeight="1" x14ac:dyDescent="0.3">
      <c r="B30" s="25">
        <f t="array" aca="1" ref="B30:H30" ca="1">Dani+15+DATE(Calendar3Year,Calendar3MonthOption,1)-WEEKDAY(DATE(Calendar3Year,Calendar3MonthOption,1),WeekdayOption)</f>
        <v>45635</v>
      </c>
      <c r="C30" s="25">
        <f ca="1"/>
        <v>45636</v>
      </c>
      <c r="D30" s="25">
        <f ca="1"/>
        <v>45637</v>
      </c>
      <c r="E30" s="25">
        <f ca="1"/>
        <v>45638</v>
      </c>
      <c r="F30" s="25">
        <f ca="1"/>
        <v>45639</v>
      </c>
      <c r="G30" s="25">
        <f ca="1"/>
        <v>45640</v>
      </c>
      <c r="H30" s="26">
        <f ca="1"/>
        <v>45641</v>
      </c>
    </row>
    <row r="31" spans="1:8" ht="90" customHeight="1" x14ac:dyDescent="0.3">
      <c r="B31" s="6"/>
      <c r="C31" s="6"/>
      <c r="D31" s="6"/>
      <c r="E31" s="6"/>
      <c r="F31" s="17" t="s">
        <v>17</v>
      </c>
      <c r="G31" s="17" t="s">
        <v>23</v>
      </c>
      <c r="H31" s="7"/>
    </row>
    <row r="32" spans="1:8" ht="16.5" customHeight="1" x14ac:dyDescent="0.3">
      <c r="B32" s="25">
        <f t="array" aca="1" ref="B32:H32" ca="1">Dani+22+DATE(Calendar3Year,Calendar3MonthOption,1)-WEEKDAY(DATE(Calendar3Year,Calendar3MonthOption,1),WeekdayOption)</f>
        <v>45642</v>
      </c>
      <c r="C32" s="25">
        <f ca="1"/>
        <v>45643</v>
      </c>
      <c r="D32" s="25">
        <f ca="1"/>
        <v>45644</v>
      </c>
      <c r="E32" s="25">
        <f ca="1"/>
        <v>45645</v>
      </c>
      <c r="F32" s="25">
        <f ca="1"/>
        <v>45646</v>
      </c>
      <c r="G32" s="25">
        <f ca="1"/>
        <v>45647</v>
      </c>
      <c r="H32" s="26">
        <f ca="1"/>
        <v>45648</v>
      </c>
    </row>
    <row r="33" spans="2:8" x14ac:dyDescent="0.3">
      <c r="B33" s="6"/>
      <c r="C33" s="6"/>
      <c r="D33" s="6"/>
      <c r="E33" s="6"/>
      <c r="F33" s="6"/>
      <c r="G33" s="6"/>
      <c r="H33" s="7"/>
    </row>
    <row r="34" spans="2:8" ht="16.5" customHeight="1" x14ac:dyDescent="0.3">
      <c r="B34" s="25">
        <f t="array" aca="1" ref="B34:H34" ca="1">Dani+29+DATE(Calendar3Year,Calendar3MonthOption,1)-WEEKDAY(DATE(Calendar3Year,Calendar3MonthOption,1),WeekdayOption)</f>
        <v>45649</v>
      </c>
      <c r="C34" s="25">
        <f ca="1"/>
        <v>45650</v>
      </c>
      <c r="D34" s="25">
        <f ca="1"/>
        <v>45651</v>
      </c>
      <c r="E34" s="25">
        <f ca="1"/>
        <v>45652</v>
      </c>
      <c r="F34" s="25">
        <f ca="1"/>
        <v>45653</v>
      </c>
      <c r="G34" s="25">
        <f ca="1"/>
        <v>45654</v>
      </c>
      <c r="H34" s="26">
        <f ca="1"/>
        <v>45655</v>
      </c>
    </row>
    <row r="35" spans="2:8" x14ac:dyDescent="0.3">
      <c r="B35" s="6"/>
      <c r="C35" s="6"/>
      <c r="D35" s="6"/>
      <c r="E35" s="6"/>
      <c r="F35" s="6"/>
      <c r="G35" s="6"/>
      <c r="H35" s="8"/>
    </row>
    <row r="38" spans="2:8" x14ac:dyDescent="0.3">
      <c r="B38" s="21" t="s">
        <v>7</v>
      </c>
      <c r="C38" t="s">
        <v>8</v>
      </c>
    </row>
    <row r="39" spans="2:8" ht="15.6" customHeight="1" x14ac:dyDescent="0.3">
      <c r="B39" s="27" t="s">
        <v>19</v>
      </c>
      <c r="C39" t="s">
        <v>18</v>
      </c>
    </row>
    <row r="40" spans="2:8" ht="15" customHeight="1" x14ac:dyDescent="0.3">
      <c r="B40" s="15" t="s">
        <v>22</v>
      </c>
      <c r="C40" t="s">
        <v>16</v>
      </c>
    </row>
    <row r="41" spans="2:8" ht="15" customHeight="1" x14ac:dyDescent="0.3">
      <c r="B41" s="16" t="s">
        <v>4</v>
      </c>
      <c r="C41" t="s">
        <v>5</v>
      </c>
    </row>
    <row r="42" spans="2:8" ht="15.6" customHeight="1" x14ac:dyDescent="0.3">
      <c r="B42" s="24" t="s">
        <v>14</v>
      </c>
      <c r="C42" t="s">
        <v>15</v>
      </c>
    </row>
    <row r="44" spans="2:8" x14ac:dyDescent="0.3">
      <c r="B44" t="s">
        <v>1</v>
      </c>
    </row>
  </sheetData>
  <mergeCells count="3">
    <mergeCell ref="C1:E1"/>
    <mergeCell ref="C12:E12"/>
    <mergeCell ref="C24:E24"/>
  </mergeCells>
  <phoneticPr fontId="3" type="noConversion"/>
  <conditionalFormatting sqref="B3:H3 B5:H5 B7:H7 B9:H9 B11:H11">
    <cfRule type="expression" dxfId="2" priority="38">
      <formula>MONTH(B3)&lt;&gt;Calendar1MonthOption</formula>
    </cfRule>
  </conditionalFormatting>
  <conditionalFormatting sqref="B14:H14 B16:H16 B18:H18 B20:H20 B22:H22">
    <cfRule type="expression" dxfId="1" priority="27">
      <formula>MONTH(B14)&lt;&gt;Calendar2MonthOption</formula>
    </cfRule>
  </conditionalFormatting>
  <conditionalFormatting sqref="B26:H26 B28:H28 B30:H30 B32:H32 B34:H34">
    <cfRule type="expression" dxfId="0" priority="25">
      <formula>MONTH(B26)&lt;&gt;Calendar3MonthOption</formula>
    </cfRule>
  </conditionalFormatting>
  <dataValidations xWindow="261" yWindow="449" count="12">
    <dataValidation type="list" errorStyle="warning" allowBlank="1" showInputMessage="1" showErrorMessage="1" error="Na popisu odaberite dan kojim počinje tjedan. Odaberite ODUSTANI, pritisnite ALT + STRELICA DOLJE da bi se prikazale mogućnosti, a potom STRELICA DOLJE i ENTER da biste odabrali neku od njih." prompt="U ovoj ćeliji odaberite dan kojim počinje tjedan. Pritisnite ALT + STRELICA DOLJE da biste otvorili padajući popis pa ENTER da biste odabrali neku mogućnost. Kalendar će se automatski ažurirati" sqref="B2" xr:uid="{00000000-0002-0000-0000-000000000000}">
      <formula1>"NEDJELJA,PONEDJELJAK,UTORAK,SRIJEDA,ČETVRTAK,PETAK,SUBOTA"</formula1>
    </dataValidation>
    <dataValidation type="list" errorStyle="warning" allowBlank="1" showInputMessage="1" showErrorMessage="1" error="S popisa odaberite mjesec kojim počinje kalendar. Odaberite ODUSTANI, pritisnite ALT + STRELICA DOLJE da bi se prikazale mogućnosti, a potom STRELICA DOLJE i ENTER da biste odabrali neku od njih." prompt="U ovoj ćeliji odaberite mjesec kojim počinje kalendar. Pritisnite ALT + STRELICA DOLJE da biste otvorili padajući popis pa ENTER da biste odabrali neku mogućnost." sqref="C1:E1" xr:uid="{00000000-0002-0000-0000-000001000000}">
      <formula1>"siječanj,veljača,ožujak,travanj,svibanj,lipanj,srpanj,Kolovoz,rujan,listopad,studeni,prosinac"</formula1>
    </dataValidation>
    <dataValidation allowBlank="1" showInputMessage="1" prompt="Ova je radna knjiga 12-mjesečni kalendar. Unesite godinu početka u ćeliju B1, a zatim odaberite mjesec početka u ćeliji C1. Kalendar će se automatski ažurirati za sljedeće mjesece" sqref="A1" xr:uid="{00000000-0002-0000-0000-000002000000}"/>
    <dataValidation allowBlank="1" showInputMessage="1" showErrorMessage="1" prompt="U ovu ćeliju unesite godinu" sqref="B1" xr:uid="{00000000-0002-0000-0000-000003000000}"/>
    <dataValidation allowBlank="1" showInputMessage="1" prompt="Automatski određen dan u tjednu. Da biste promijenili dane u tjednu, odaberite novi dan kojim počinje tjedan u ćeliji B2" sqref="C2:H2 B13" xr:uid="{00000000-0002-0000-0000-000004000000}"/>
    <dataValidation allowBlank="1" showInputMessage="1" prompt="Datum" sqref="B3" xr:uid="{00000000-0002-0000-0000-000005000000}"/>
    <dataValidation allowBlank="1" showInputMessage="1" prompt="Ovdje unesite dnevne bilješke" sqref="B4" xr:uid="{00000000-0002-0000-0000-000006000000}"/>
    <dataValidation allowBlank="1" showInputMessage="1" prompt="Kalendarska se godina automatski ažurira na temelju godine odabrane u ćeliji B1" sqref="B12" xr:uid="{00000000-0002-0000-0000-000007000000}"/>
    <dataValidation allowBlank="1" showInputMessage="1" prompt="Kalendarski se mjesec automatski ažurira na temelju mjeseca odabranog u ćeliji C1" sqref="C12:E12" xr:uid="{00000000-0002-0000-0000-000008000000}"/>
    <dataValidation allowBlank="1" showInputMessage="1" showErrorMessage="1" prompt="Kalendarska se godina automatski ažurira na temelju godine odabrane u ćeliji B1" sqref="B24" xr:uid="{00000000-0002-0000-0000-00000E000000}"/>
    <dataValidation allowBlank="1" showInputMessage="1" showErrorMessage="1" prompt="Kalendarski se mjesec automatski ažurira na temelju mjeseca odabranog u ćeliji C1" sqref="C24:E24" xr:uid="{00000000-0002-0000-0000-00000F000000}"/>
    <dataValidation allowBlank="1" showInputMessage="1" showErrorMessage="1" prompt="Automatski određen dan u tjednu. Da biste promijenili dane u tjednu, odaberite novi dan kojim počinje tjedan u ćeliji B2" sqref="C13:H13 B25:H25" xr:uid="{00000000-0002-0000-0000-000010000000}"/>
  </dataValidations>
  <printOptions horizontalCentered="1" verticalCentered="1"/>
  <pageMargins left="0.23622047244094491" right="0.23622047244094491" top="0.43307086614173229" bottom="0.43307086614173229" header="0.51181102362204722" footer="0.51181102362204722"/>
  <pageSetup paperSize="9" scale="68" orientation="portrait" r:id="rId1"/>
  <headerFooter alignWithMargins="0"/>
  <rowBreaks count="2" manualBreakCount="2">
    <brk id="11" min="1" max="8" man="1"/>
    <brk id="2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14</vt:i4>
      </vt:variant>
    </vt:vector>
  </HeadingPairs>
  <TitlesOfParts>
    <vt:vector size="15" baseType="lpstr">
      <vt:lpstr>Raspored zimski semestar</vt:lpstr>
      <vt:lpstr>Calendar1Month</vt:lpstr>
      <vt:lpstr>Calendar1Year</vt:lpstr>
      <vt:lpstr>Calendar2Month</vt:lpstr>
      <vt:lpstr>Calendar2Year</vt:lpstr>
      <vt:lpstr>Calendar3Month</vt:lpstr>
      <vt:lpstr>Calendar3Year</vt:lpstr>
      <vt:lpstr>'Raspored zimski semestar'!Podrucje_ispisa</vt:lpstr>
      <vt:lpstr>RegijaNaslovaStupca1..H12.1</vt:lpstr>
      <vt:lpstr>RegijaNaslovaStupca2..C14.1</vt:lpstr>
      <vt:lpstr>RegijaNaslovaStupca4..H26.1</vt:lpstr>
      <vt:lpstr>RegijaNaslovaStupca5..C28.1</vt:lpstr>
      <vt:lpstr>RegijaNaslovaStupca7..H40.1</vt:lpstr>
      <vt:lpstr>RegijaNaslovaStupca8..C42.1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Korisnik</dc:creator>
  <cp:lastModifiedBy>Snježana Barić-Šelmić</cp:lastModifiedBy>
  <cp:lastPrinted>2024-02-07T10:29:00Z</cp:lastPrinted>
  <dcterms:created xsi:type="dcterms:W3CDTF">2018-02-18T23:49:08Z</dcterms:created>
  <dcterms:modified xsi:type="dcterms:W3CDTF">2024-09-30T14:41:47Z</dcterms:modified>
</cp:coreProperties>
</file>